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9450" tabRatio="704" activeTab="1"/>
  </bookViews>
  <sheets>
    <sheet name="사회복지관" sheetId="1" r:id="rId1"/>
    <sheet name="프로그램운영비" sheetId="2" r:id="rId2"/>
    <sheet name="재가복지봉사센터" sheetId="3" r:id="rId3"/>
    <sheet name="장애아동탁아방" sheetId="4" r:id="rId4"/>
    <sheet name="이동목욕차량" sheetId="5" r:id="rId5"/>
    <sheet name="주간보호센타" sheetId="6" r:id="rId6"/>
  </sheets>
  <definedNames/>
  <calcPr fullCalcOnLoad="1"/>
</workbook>
</file>

<file path=xl/sharedStrings.xml><?xml version="1.0" encoding="utf-8"?>
<sst xmlns="http://schemas.openxmlformats.org/spreadsheetml/2006/main" count="569" uniqueCount="213">
  <si>
    <t>(별지 제14호 서식)</t>
  </si>
  <si>
    <t>대전광역시 서구</t>
  </si>
  <si>
    <t>둔산종합사회복지관</t>
  </si>
  <si>
    <t>사업분류</t>
  </si>
  <si>
    <t>세부사업명</t>
  </si>
  <si>
    <t>사업량(건/명)</t>
  </si>
  <si>
    <t>사업량</t>
  </si>
  <si>
    <t>금액</t>
  </si>
  <si>
    <t>&lt;1&gt;</t>
  </si>
  <si>
    <t>&lt;2&gt;</t>
  </si>
  <si>
    <t>(단위:천원)</t>
  </si>
  <si>
    <t>비 고</t>
  </si>
  <si>
    <t>총       계</t>
  </si>
  <si>
    <t>소       계</t>
  </si>
  <si>
    <t>가족관계증진사업</t>
  </si>
  <si>
    <t>상담</t>
  </si>
  <si>
    <t>부모심리검사</t>
  </si>
  <si>
    <t>아동.청소년심리검사</t>
  </si>
  <si>
    <t>자활사업</t>
  </si>
  <si>
    <t>직업기능훈련</t>
  </si>
  <si>
    <t>탁 아 방</t>
  </si>
  <si>
    <t>&lt;2)</t>
  </si>
  <si>
    <t>총     계</t>
  </si>
  <si>
    <t>교육상담</t>
  </si>
  <si>
    <t>그룹교육(통합교육)</t>
  </si>
  <si>
    <t>부모교육 및 부모모임</t>
  </si>
  <si>
    <t>자원봉사자관리</t>
  </si>
  <si>
    <t>이동목욕차량</t>
  </si>
  <si>
    <t>신규상담</t>
  </si>
  <si>
    <t>가사서비스</t>
  </si>
  <si>
    <t>정서   결연   및           물품지원서비스</t>
  </si>
  <si>
    <t>재가복지</t>
  </si>
  <si>
    <t>자원봉사자            홍보 및 모집</t>
  </si>
  <si>
    <t>자원봉사자            관리 및 교육</t>
  </si>
  <si>
    <t>상담 및 사례관리</t>
  </si>
  <si>
    <t>가사지원</t>
  </si>
  <si>
    <t>반찬지원</t>
  </si>
  <si>
    <t>도시락배달</t>
  </si>
  <si>
    <t>정서서비스</t>
  </si>
  <si>
    <t>보건의료서비스</t>
  </si>
  <si>
    <t>이미용서비스</t>
  </si>
  <si>
    <t>온천욕</t>
  </si>
  <si>
    <t>의료서비스</t>
  </si>
  <si>
    <t>간병서비스</t>
  </si>
  <si>
    <t>건강관리서비스</t>
  </si>
  <si>
    <t>사회적서비스</t>
  </si>
  <si>
    <t>문화지원서비스</t>
  </si>
  <si>
    <t>보장구대여</t>
  </si>
  <si>
    <t>년중</t>
  </si>
  <si>
    <t>업무대행</t>
  </si>
  <si>
    <t>자원봉사자 양성</t>
  </si>
  <si>
    <t>및   관리</t>
  </si>
  <si>
    <t>결연사업</t>
  </si>
  <si>
    <t>계획  &lt;3&gt;</t>
  </si>
  <si>
    <t>둔산실비</t>
  </si>
  <si>
    <t>주간보호센타</t>
  </si>
  <si>
    <t>영양/급식서비스</t>
  </si>
  <si>
    <t>신노인건강교실</t>
  </si>
  <si>
    <t>사업량  (  건  /  명)</t>
  </si>
  <si>
    <t xml:space="preserve">사업량  </t>
  </si>
  <si>
    <t>입소상담</t>
  </si>
  <si>
    <t>종이접기</t>
  </si>
  <si>
    <t>-</t>
  </si>
  <si>
    <t>가족상담</t>
  </si>
  <si>
    <t>사례관리</t>
  </si>
  <si>
    <t>중식서비스</t>
  </si>
  <si>
    <t>간식서비스</t>
  </si>
  <si>
    <t>치료레크리에이션</t>
  </si>
  <si>
    <t>적응훈련</t>
  </si>
  <si>
    <t>예능활동</t>
  </si>
  <si>
    <t>인지활동</t>
  </si>
  <si>
    <t>봄,가을나들이</t>
  </si>
  <si>
    <t>생신잔치</t>
  </si>
  <si>
    <t>다도</t>
  </si>
  <si>
    <t>보건서비스</t>
  </si>
  <si>
    <t>건강체조</t>
  </si>
  <si>
    <t>기초건강체크</t>
  </si>
  <si>
    <t>특별서비스</t>
  </si>
  <si>
    <t>송영,목욕,용변서비스</t>
  </si>
  <si>
    <t>재활서비스</t>
  </si>
  <si>
    <t>아로마요법</t>
  </si>
  <si>
    <t>발마사지</t>
  </si>
  <si>
    <t>작업치료</t>
  </si>
  <si>
    <t>일상생활훈련</t>
  </si>
  <si>
    <t>연계서비스</t>
  </si>
  <si>
    <t>가족간담회</t>
  </si>
  <si>
    <t>만족도조사</t>
  </si>
  <si>
    <t>가정통신문</t>
  </si>
  <si>
    <t>자원봉사자간담회</t>
  </si>
  <si>
    <t>홍보</t>
  </si>
  <si>
    <t>심리상담교육</t>
  </si>
  <si>
    <t>봉사센터</t>
  </si>
  <si>
    <t>후원자개발</t>
  </si>
  <si>
    <t>및 후원활동</t>
  </si>
  <si>
    <t>후원자관리</t>
  </si>
  <si>
    <t>결연서비스</t>
  </si>
  <si>
    <t>홍보사업</t>
  </si>
  <si>
    <t>팜플렛제작</t>
  </si>
  <si>
    <t>사업량(명/건)</t>
  </si>
  <si>
    <t>2005년도  사회복지관 사업실적 보고서</t>
  </si>
  <si>
    <t>2005년도  프로그램운영비 사업실적 보고서</t>
  </si>
  <si>
    <t>2005년도  재가복지봉사센터 사업실적 보고서</t>
  </si>
  <si>
    <t>2005년도  장애아동탁아방 사업실적 보고서</t>
  </si>
  <si>
    <t>2005년도  이동목욕차량 사업실적 보고서</t>
  </si>
  <si>
    <t>2005년도  둔산실비주간보호센타 사업실적 보고서</t>
  </si>
  <si>
    <t>집행  &lt;4&gt;</t>
  </si>
  <si>
    <t>대비(%)  &lt;5&gt;</t>
  </si>
  <si>
    <t>FD</t>
  </si>
  <si>
    <t>가족복지</t>
  </si>
  <si>
    <t>가족기능보완사업</t>
  </si>
  <si>
    <t>방과후아동보호</t>
  </si>
  <si>
    <t>특별활동</t>
  </si>
  <si>
    <t>인터넷중독예방프로그램</t>
  </si>
  <si>
    <t>튼튼영양교육프로그램</t>
  </si>
  <si>
    <t>과학교실프로그램</t>
  </si>
  <si>
    <t>야간아동보호</t>
  </si>
  <si>
    <t>청소년열린학교</t>
  </si>
  <si>
    <t>진로탐색프로그램</t>
  </si>
  <si>
    <t>자아성장프로그램</t>
  </si>
  <si>
    <t>가정문제해결</t>
  </si>
  <si>
    <t>장애아동그룹교육</t>
  </si>
  <si>
    <t>치료     사업</t>
  </si>
  <si>
    <t>장애인사회적응프로그램</t>
  </si>
  <si>
    <t>청소년보호관찰사업</t>
  </si>
  <si>
    <t>부양가족지원사업</t>
  </si>
  <si>
    <t>치매노인가족지원사업</t>
  </si>
  <si>
    <t>장애아동부모지원사업</t>
  </si>
  <si>
    <t>지역사회보호</t>
  </si>
  <si>
    <t>급식서비스</t>
  </si>
  <si>
    <t>경로식당</t>
  </si>
  <si>
    <t>식사배달서비스</t>
  </si>
  <si>
    <t>밑반찬서비스</t>
  </si>
  <si>
    <t>물리치료</t>
  </si>
  <si>
    <t>안과</t>
  </si>
  <si>
    <t>내과</t>
  </si>
  <si>
    <t>한방</t>
  </si>
  <si>
    <t>경제적지원</t>
  </si>
  <si>
    <t>물품후원서비스</t>
  </si>
  <si>
    <t>영정사진서비스</t>
  </si>
  <si>
    <t>장학금지원</t>
  </si>
  <si>
    <t>일상생활지원</t>
  </si>
  <si>
    <t>온천욕서비스</t>
  </si>
  <si>
    <t>집수리서비스</t>
  </si>
  <si>
    <t>정서지원서비스</t>
  </si>
  <si>
    <t>일시보호서비스</t>
  </si>
  <si>
    <t>노인주간보호사업</t>
  </si>
  <si>
    <t>지역사회조직</t>
  </si>
  <si>
    <t>주민조직강화</t>
  </si>
  <si>
    <t>지역주민대표자간담회</t>
  </si>
  <si>
    <t>및 교육사업</t>
  </si>
  <si>
    <t>운영위원회</t>
  </si>
  <si>
    <t>희망공동체</t>
  </si>
  <si>
    <t>복지네트워크</t>
  </si>
  <si>
    <t>지역주민욕구조사</t>
  </si>
  <si>
    <t>구축  사업</t>
  </si>
  <si>
    <t>실습생지도사업</t>
  </si>
  <si>
    <t>주민복지증진사업</t>
  </si>
  <si>
    <t>경로잔치</t>
  </si>
  <si>
    <t>사랑의김장나누기</t>
  </si>
  <si>
    <t>둔산가족만남의 밤</t>
  </si>
  <si>
    <t>설맞이 잔치</t>
  </si>
  <si>
    <t>한가위 잔치</t>
  </si>
  <si>
    <t>소식지 발간사업</t>
  </si>
  <si>
    <t>홈페이지 관리사업</t>
  </si>
  <si>
    <t>수시</t>
  </si>
  <si>
    <t>지역주민편의시설제공</t>
  </si>
  <si>
    <t>북한이탈주민사회적응</t>
  </si>
  <si>
    <t>자원봉사자 모집 및 홍보</t>
  </si>
  <si>
    <t>및 후원자발굴사업</t>
  </si>
  <si>
    <t>자원봉사자 관리</t>
  </si>
  <si>
    <t>자원봉사자 교육</t>
  </si>
  <si>
    <t>자원봉사자 캠프</t>
  </si>
  <si>
    <t>후원자 개발</t>
  </si>
  <si>
    <t>후원자 관리</t>
  </si>
  <si>
    <t xml:space="preserve">후원물품 개발 </t>
  </si>
  <si>
    <t>및  관리</t>
  </si>
  <si>
    <t>CMS후원자 개발</t>
  </si>
  <si>
    <t>교육문화</t>
  </si>
  <si>
    <t>아동.청소년</t>
  </si>
  <si>
    <t>아동 컴퓨터 교실</t>
  </si>
  <si>
    <t>기능 교육</t>
  </si>
  <si>
    <t>청소년 컴퓨터 교실</t>
  </si>
  <si>
    <t>성인기능교실</t>
  </si>
  <si>
    <t xml:space="preserve"> 심리상담교육</t>
  </si>
  <si>
    <t>어르신 여가문화</t>
  </si>
  <si>
    <t>한글교실</t>
  </si>
  <si>
    <t>건강증진교실</t>
  </si>
  <si>
    <t>경로당활성화사업</t>
  </si>
  <si>
    <t>문화복지사업</t>
  </si>
  <si>
    <t>아동.청소년 캠프</t>
  </si>
  <si>
    <t>청소년댄스동아리</t>
  </si>
  <si>
    <t>장애인 문화체험</t>
  </si>
  <si>
    <t>어르신 문화체험</t>
  </si>
  <si>
    <t>컴퓨터 교육</t>
  </si>
  <si>
    <t>취업  알선</t>
  </si>
  <si>
    <t>가사도우미 사업</t>
  </si>
  <si>
    <t>부모심리검사</t>
  </si>
  <si>
    <t>.</t>
  </si>
  <si>
    <t>.</t>
  </si>
  <si>
    <t>.</t>
  </si>
  <si>
    <t>둔산종합사회복지관  부설 재가복지봉사센터</t>
  </si>
  <si>
    <t>.</t>
  </si>
  <si>
    <t>둔산종합사회복지관  부설 장애아동 탁아방</t>
  </si>
  <si>
    <t>장애아동</t>
  </si>
  <si>
    <t>캠     프</t>
  </si>
  <si>
    <t>소     풍</t>
  </si>
  <si>
    <t>생일잔치</t>
  </si>
  <si>
    <t>둔산종합사회복지관  부설 이동목욕차량</t>
  </si>
  <si>
    <t>서비스대상자상담</t>
  </si>
  <si>
    <t>목욕서비스</t>
  </si>
  <si>
    <t>재가서비스</t>
  </si>
  <si>
    <t>차량유지관리</t>
  </si>
  <si>
    <t>둔산종합사회복지관  부설 둔산실비주간보호센타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</si>
</sst>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  <numFmt numFmtId="179" formatCode="0.0_);[Red]\(0.0\)"/>
    <numFmt numFmtId="180" formatCode="#,##0.0_ "/>
    <numFmt numFmtId="181" formatCode="0_ "/>
    <numFmt numFmtId="182" formatCode="#,##0_);[Red]\(#,##0\)"/>
    <numFmt numFmtId="183" formatCode="#,##0_ "/>
    <numFmt numFmtId="184" formatCode="0_);[Red]\(0\)"/>
    <numFmt numFmtId="185" formatCode="_-* #,##0.0_-;\-* #,##0.0_-;_-* &quot;-&quot;?_-;_-@_-"/>
  </numFmts>
  <fonts count="11">
    <font>
      <sz val="11"/>
      <name val="돋움"/>
      <family val="0"/>
    </font>
    <font>
      <sz val="8"/>
      <name val="돋움"/>
      <family val="3"/>
    </font>
    <font>
      <sz val="20"/>
      <name val="돋움"/>
      <family val="3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HY신명조"/>
      <family val="1"/>
    </font>
    <font>
      <b/>
      <sz val="20"/>
      <name val="HY신명조"/>
      <family val="1"/>
    </font>
    <font>
      <sz val="10"/>
      <name val="HY신명조"/>
      <family val="1"/>
    </font>
    <font>
      <sz val="9"/>
      <name val="HY신명조"/>
      <family val="1"/>
    </font>
    <font>
      <b/>
      <sz val="16"/>
      <name val="HY신명조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41" fontId="8" fillId="0" borderId="9" xfId="17" applyFont="1" applyBorder="1" applyAlignment="1">
      <alignment horizontal="right" vertical="center"/>
    </xf>
    <xf numFmtId="179" fontId="8" fillId="0" borderId="9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1" fontId="8" fillId="0" borderId="12" xfId="17" applyFont="1" applyBorder="1" applyAlignment="1">
      <alignment horizontal="right" vertical="center"/>
    </xf>
    <xf numFmtId="184" fontId="8" fillId="0" borderId="12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41" fontId="8" fillId="0" borderId="19" xfId="17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1" fontId="8" fillId="0" borderId="21" xfId="17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1" fontId="8" fillId="0" borderId="15" xfId="17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41" fontId="8" fillId="0" borderId="17" xfId="17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41" fontId="8" fillId="0" borderId="25" xfId="17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41" fontId="8" fillId="0" borderId="27" xfId="17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181" fontId="8" fillId="0" borderId="12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41" fontId="8" fillId="0" borderId="6" xfId="17" applyFont="1" applyBorder="1" applyAlignment="1">
      <alignment horizontal="right" vertical="center"/>
    </xf>
    <xf numFmtId="41" fontId="8" fillId="0" borderId="5" xfId="17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41" fontId="8" fillId="0" borderId="29" xfId="17" applyFont="1" applyBorder="1" applyAlignment="1">
      <alignment horizontal="right" vertical="center"/>
    </xf>
    <xf numFmtId="41" fontId="6" fillId="0" borderId="6" xfId="17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30" xfId="17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3" fontId="8" fillId="0" borderId="31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center" vertical="center"/>
    </xf>
    <xf numFmtId="179" fontId="8" fillId="0" borderId="17" xfId="0" applyNumberFormat="1" applyFont="1" applyBorder="1" applyAlignment="1">
      <alignment horizontal="right" vertical="center"/>
    </xf>
    <xf numFmtId="184" fontId="8" fillId="0" borderId="17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41" fontId="6" fillId="0" borderId="16" xfId="17" applyFont="1" applyBorder="1" applyAlignment="1">
      <alignment horizontal="right" vertical="center"/>
    </xf>
    <xf numFmtId="178" fontId="8" fillId="0" borderId="6" xfId="0" applyNumberFormat="1" applyFont="1" applyBorder="1" applyAlignment="1">
      <alignment horizontal="right" vertical="center"/>
    </xf>
    <xf numFmtId="41" fontId="8" fillId="0" borderId="12" xfId="17" applyFont="1" applyBorder="1" applyAlignment="1">
      <alignment horizontal="center" vertical="center"/>
    </xf>
    <xf numFmtId="41" fontId="8" fillId="0" borderId="31" xfId="17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41" fontId="9" fillId="0" borderId="21" xfId="17" applyFont="1" applyBorder="1" applyAlignment="1">
      <alignment horizontal="right" vertical="center"/>
    </xf>
    <xf numFmtId="178" fontId="9" fillId="0" borderId="17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1" fontId="9" fillId="0" borderId="25" xfId="17" applyFont="1" applyBorder="1" applyAlignment="1">
      <alignment horizontal="right" vertical="center"/>
    </xf>
    <xf numFmtId="41" fontId="9" fillId="0" borderId="12" xfId="17" applyFont="1" applyBorder="1" applyAlignment="1">
      <alignment horizontal="right" vertical="center"/>
    </xf>
    <xf numFmtId="41" fontId="9" fillId="0" borderId="24" xfId="17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0" fontId="8" fillId="0" borderId="15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1" fontId="9" fillId="0" borderId="27" xfId="17" applyFont="1" applyBorder="1" applyAlignment="1">
      <alignment horizontal="right" vertical="center"/>
    </xf>
    <xf numFmtId="41" fontId="9" fillId="0" borderId="19" xfId="17" applyFont="1" applyBorder="1" applyAlignment="1">
      <alignment horizontal="right" vertical="center"/>
    </xf>
    <xf numFmtId="41" fontId="9" fillId="0" borderId="31" xfId="17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178" fontId="9" fillId="0" borderId="19" xfId="0" applyNumberFormat="1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41" fontId="9" fillId="0" borderId="12" xfId="17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41" fontId="3" fillId="0" borderId="0" xfId="17" applyFont="1" applyFill="1" applyBorder="1" applyAlignment="1">
      <alignment horizontal="right" vertical="center"/>
    </xf>
    <xf numFmtId="183" fontId="8" fillId="0" borderId="1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8" fillId="0" borderId="19" xfId="17" applyFont="1" applyBorder="1" applyAlignment="1">
      <alignment horizontal="center" vertical="center"/>
    </xf>
    <xf numFmtId="41" fontId="8" fillId="0" borderId="24" xfId="17" applyFont="1" applyBorder="1" applyAlignment="1">
      <alignment horizontal="right" vertical="center"/>
    </xf>
    <xf numFmtId="41" fontId="8" fillId="0" borderId="23" xfId="17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79" fontId="8" fillId="0" borderId="25" xfId="0" applyNumberFormat="1" applyFont="1" applyBorder="1" applyAlignment="1">
      <alignment horizontal="right" vertical="center"/>
    </xf>
    <xf numFmtId="41" fontId="8" fillId="0" borderId="38" xfId="17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41" fontId="8" fillId="0" borderId="15" xfId="17" applyFont="1" applyBorder="1" applyAlignment="1">
      <alignment horizontal="right" vertical="center"/>
    </xf>
    <xf numFmtId="41" fontId="8" fillId="0" borderId="16" xfId="17" applyFont="1" applyBorder="1" applyAlignment="1">
      <alignment horizontal="right" vertical="center"/>
    </xf>
    <xf numFmtId="41" fontId="8" fillId="0" borderId="17" xfId="17" applyFont="1" applyBorder="1" applyAlignment="1">
      <alignment horizontal="right" vertical="center"/>
    </xf>
    <xf numFmtId="41" fontId="8" fillId="0" borderId="21" xfId="17" applyFont="1" applyBorder="1" applyAlignment="1">
      <alignment horizontal="right" vertical="center"/>
    </xf>
    <xf numFmtId="41" fontId="8" fillId="0" borderId="29" xfId="17" applyFont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1" fontId="9" fillId="0" borderId="15" xfId="17" applyFont="1" applyBorder="1" applyAlignment="1">
      <alignment horizontal="right" vertical="center"/>
    </xf>
    <xf numFmtId="41" fontId="9" fillId="0" borderId="16" xfId="17" applyFont="1" applyBorder="1" applyAlignment="1">
      <alignment horizontal="right" vertical="center"/>
    </xf>
    <xf numFmtId="41" fontId="9" fillId="0" borderId="17" xfId="17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horizontal="right" vertical="center"/>
    </xf>
    <xf numFmtId="0" fontId="8" fillId="0" borderId="47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8" fillId="0" borderId="37" xfId="0" applyFont="1" applyBorder="1" applyAlignment="1">
      <alignment vertical="center"/>
    </xf>
    <xf numFmtId="41" fontId="6" fillId="0" borderId="17" xfId="17" applyFont="1" applyBorder="1" applyAlignment="1">
      <alignment horizontal="right" vertical="center"/>
    </xf>
    <xf numFmtId="178" fontId="8" fillId="0" borderId="4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zoomScale="85" zoomScaleNormal="85" workbookViewId="0" topLeftCell="A1">
      <selection activeCell="H111" sqref="H111"/>
    </sheetView>
  </sheetViews>
  <sheetFormatPr defaultColWidth="8.88671875" defaultRowHeight="13.5"/>
  <cols>
    <col min="1" max="1" width="9.77734375" style="0" customWidth="1"/>
    <col min="2" max="2" width="13.77734375" style="0" customWidth="1"/>
    <col min="3" max="3" width="17.4453125" style="0" customWidth="1"/>
    <col min="4" max="4" width="8.3359375" style="0" customWidth="1"/>
    <col min="5" max="5" width="8.5546875" style="0" customWidth="1"/>
    <col min="6" max="6" width="7.77734375" style="0" customWidth="1"/>
    <col min="7" max="7" width="7.4453125" style="0" customWidth="1"/>
    <col min="8" max="8" width="8.6640625" style="0" customWidth="1"/>
    <col min="9" max="9" width="9.10546875" style="0" customWidth="1"/>
    <col min="10" max="11" width="8.10546875" style="0" customWidth="1"/>
    <col min="12" max="12" width="7.4453125" style="0" customWidth="1"/>
    <col min="13" max="13" width="5.99609375" style="0" customWidth="1"/>
  </cols>
  <sheetData>
    <row r="1" spans="1:13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2.25" customHeight="1">
      <c r="A2" s="142" t="s">
        <v>99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25" t="s">
        <v>10</v>
      </c>
      <c r="M4" s="125"/>
    </row>
    <row r="5" spans="1:13" ht="14.25" thickBot="1">
      <c r="A5" s="6"/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</row>
    <row r="6" spans="1:13" ht="13.5">
      <c r="A6" s="8" t="s">
        <v>3</v>
      </c>
      <c r="B6" s="134" t="s">
        <v>4</v>
      </c>
      <c r="C6" s="135"/>
      <c r="D6" s="136" t="s">
        <v>53</v>
      </c>
      <c r="E6" s="137"/>
      <c r="F6" s="138"/>
      <c r="G6" s="139" t="s">
        <v>105</v>
      </c>
      <c r="H6" s="137"/>
      <c r="I6" s="138"/>
      <c r="J6" s="139" t="s">
        <v>106</v>
      </c>
      <c r="K6" s="137"/>
      <c r="L6" s="138"/>
      <c r="M6" s="129" t="s">
        <v>11</v>
      </c>
    </row>
    <row r="7" spans="1:13" ht="20.25" customHeight="1" thickBot="1">
      <c r="A7" s="10" t="s">
        <v>8</v>
      </c>
      <c r="B7" s="140" t="s">
        <v>9</v>
      </c>
      <c r="C7" s="141"/>
      <c r="D7" s="131" t="s">
        <v>5</v>
      </c>
      <c r="E7" s="132"/>
      <c r="F7" s="11" t="s">
        <v>7</v>
      </c>
      <c r="G7" s="133" t="s">
        <v>5</v>
      </c>
      <c r="H7" s="132"/>
      <c r="I7" s="12" t="s">
        <v>7</v>
      </c>
      <c r="J7" s="133" t="s">
        <v>6</v>
      </c>
      <c r="K7" s="132"/>
      <c r="L7" s="11" t="s">
        <v>7</v>
      </c>
      <c r="M7" s="130"/>
    </row>
    <row r="8" spans="1:13" ht="24" customHeight="1">
      <c r="A8" s="126" t="s">
        <v>12</v>
      </c>
      <c r="B8" s="127"/>
      <c r="C8" s="128"/>
      <c r="D8" s="59">
        <f>D9+D35+D58+D91+D105</f>
        <v>6757</v>
      </c>
      <c r="E8" s="15">
        <f>E9+E35+E58+E91+E105</f>
        <v>92045</v>
      </c>
      <c r="F8" s="15">
        <f>F9+F35+F58+F91+F105</f>
        <v>5642</v>
      </c>
      <c r="G8" s="15">
        <f>SUM(G9+G35+G58+G91+G105)</f>
        <v>6155</v>
      </c>
      <c r="H8" s="15">
        <f>SUM(H9+H35+H58+H91+H105)</f>
        <v>87603</v>
      </c>
      <c r="I8" s="15">
        <f>SUM(I9+I35+I58+I91+I105)</f>
        <v>6177</v>
      </c>
      <c r="J8" s="16">
        <f>G8*100/D8</f>
        <v>91.09072073405358</v>
      </c>
      <c r="K8" s="16">
        <f>H8*100/E8</f>
        <v>95.17409962518333</v>
      </c>
      <c r="L8" s="16">
        <f>I8*100/F8</f>
        <v>109.48245303084013</v>
      </c>
      <c r="M8" s="17"/>
    </row>
    <row r="9" spans="1:13" ht="24" customHeight="1">
      <c r="A9" s="18" t="s">
        <v>108</v>
      </c>
      <c r="B9" s="143" t="s">
        <v>13</v>
      </c>
      <c r="C9" s="144"/>
      <c r="D9" s="45">
        <f>SUM(D10:D26)</f>
        <v>1703</v>
      </c>
      <c r="E9" s="20">
        <f>SUM(E10:E26)</f>
        <v>19232</v>
      </c>
      <c r="F9" s="20">
        <v>0</v>
      </c>
      <c r="G9" s="21">
        <f>SUM(G10:G26)</f>
        <v>1773</v>
      </c>
      <c r="H9" s="20">
        <f>SUM(H10:H26)</f>
        <v>16849</v>
      </c>
      <c r="I9" s="20">
        <v>80</v>
      </c>
      <c r="J9" s="22">
        <f>G9*100/D9</f>
        <v>104.11039342337052</v>
      </c>
      <c r="K9" s="22">
        <f>H9*100/E9</f>
        <v>87.60919301164725</v>
      </c>
      <c r="L9" s="20">
        <f>SUM(L10:L26)</f>
        <v>0</v>
      </c>
      <c r="M9" s="23"/>
    </row>
    <row r="10" spans="1:13" ht="20.25" customHeight="1">
      <c r="A10" s="24"/>
      <c r="B10" s="25" t="s">
        <v>14</v>
      </c>
      <c r="C10" s="69" t="s">
        <v>15</v>
      </c>
      <c r="D10" s="45" t="s">
        <v>48</v>
      </c>
      <c r="E10" s="20">
        <v>60</v>
      </c>
      <c r="F10" s="20">
        <v>0</v>
      </c>
      <c r="G10" s="62" t="s">
        <v>197</v>
      </c>
      <c r="H10" s="20">
        <v>72</v>
      </c>
      <c r="I10" s="20">
        <v>0</v>
      </c>
      <c r="J10" s="62" t="s">
        <v>197</v>
      </c>
      <c r="K10" s="26">
        <f>H10*100/E10</f>
        <v>120</v>
      </c>
      <c r="L10" s="20">
        <v>0</v>
      </c>
      <c r="M10" s="23"/>
    </row>
    <row r="11" spans="1:13" ht="18" customHeight="1">
      <c r="A11" s="24"/>
      <c r="B11" s="27"/>
      <c r="C11" s="70" t="s">
        <v>196</v>
      </c>
      <c r="D11" s="45" t="s">
        <v>48</v>
      </c>
      <c r="E11" s="20">
        <v>20</v>
      </c>
      <c r="F11" s="20">
        <v>0</v>
      </c>
      <c r="G11" s="62" t="s">
        <v>197</v>
      </c>
      <c r="H11" s="20">
        <v>0</v>
      </c>
      <c r="I11" s="20">
        <v>0</v>
      </c>
      <c r="J11" s="19" t="s">
        <v>197</v>
      </c>
      <c r="K11" s="26">
        <f aca="true" t="shared" si="0" ref="K11:K25">H11*100/E11</f>
        <v>0</v>
      </c>
      <c r="L11" s="20">
        <v>0</v>
      </c>
      <c r="M11" s="23"/>
    </row>
    <row r="12" spans="1:13" ht="17.25" customHeight="1">
      <c r="A12" s="24"/>
      <c r="B12" s="29"/>
      <c r="C12" s="70" t="s">
        <v>17</v>
      </c>
      <c r="D12" s="45" t="s">
        <v>48</v>
      </c>
      <c r="E12" s="20">
        <v>30</v>
      </c>
      <c r="F12" s="20">
        <v>0</v>
      </c>
      <c r="G12" s="62" t="s">
        <v>197</v>
      </c>
      <c r="H12" s="20">
        <v>0</v>
      </c>
      <c r="I12" s="20">
        <v>0</v>
      </c>
      <c r="J12" s="19" t="s">
        <v>197</v>
      </c>
      <c r="K12" s="26">
        <f t="shared" si="0"/>
        <v>0</v>
      </c>
      <c r="L12" s="20">
        <v>0</v>
      </c>
      <c r="M12" s="23"/>
    </row>
    <row r="13" spans="1:13" ht="17.25" customHeight="1">
      <c r="A13" s="24"/>
      <c r="B13" s="25" t="s">
        <v>109</v>
      </c>
      <c r="C13" s="70" t="s">
        <v>110</v>
      </c>
      <c r="D13" s="45">
        <v>240</v>
      </c>
      <c r="E13" s="20">
        <v>3840</v>
      </c>
      <c r="F13" s="20">
        <v>0</v>
      </c>
      <c r="G13" s="20">
        <v>232</v>
      </c>
      <c r="H13" s="20">
        <v>4012</v>
      </c>
      <c r="I13" s="20">
        <v>80</v>
      </c>
      <c r="J13" s="22">
        <f aca="true" t="shared" si="1" ref="J13:J25">G13*100/D13</f>
        <v>96.66666666666667</v>
      </c>
      <c r="K13" s="26">
        <f t="shared" si="0"/>
        <v>104.47916666666667</v>
      </c>
      <c r="L13" s="20">
        <v>0</v>
      </c>
      <c r="M13" s="23"/>
    </row>
    <row r="14" spans="1:13" ht="15.75" customHeight="1">
      <c r="A14" s="24"/>
      <c r="B14" s="27"/>
      <c r="C14" s="70" t="s">
        <v>111</v>
      </c>
      <c r="D14" s="45">
        <v>7</v>
      </c>
      <c r="E14" s="20">
        <v>105</v>
      </c>
      <c r="F14" s="20">
        <v>0</v>
      </c>
      <c r="G14" s="20">
        <v>6</v>
      </c>
      <c r="H14" s="20">
        <v>99</v>
      </c>
      <c r="I14" s="20">
        <v>0</v>
      </c>
      <c r="J14" s="22">
        <f t="shared" si="1"/>
        <v>85.71428571428571</v>
      </c>
      <c r="K14" s="26">
        <f t="shared" si="0"/>
        <v>94.28571428571429</v>
      </c>
      <c r="L14" s="20">
        <v>0</v>
      </c>
      <c r="M14" s="23"/>
    </row>
    <row r="15" spans="1:13" ht="16.5" customHeight="1">
      <c r="A15" s="24"/>
      <c r="B15" s="27"/>
      <c r="C15" s="70" t="s">
        <v>112</v>
      </c>
      <c r="D15" s="45">
        <v>4</v>
      </c>
      <c r="E15" s="20">
        <v>60</v>
      </c>
      <c r="F15" s="20">
        <v>0</v>
      </c>
      <c r="G15" s="20">
        <v>4</v>
      </c>
      <c r="H15" s="20">
        <v>64</v>
      </c>
      <c r="I15" s="20">
        <v>0</v>
      </c>
      <c r="J15" s="22">
        <f t="shared" si="1"/>
        <v>100</v>
      </c>
      <c r="K15" s="26">
        <f t="shared" si="0"/>
        <v>106.66666666666667</v>
      </c>
      <c r="L15" s="20">
        <v>0</v>
      </c>
      <c r="M15" s="23"/>
    </row>
    <row r="16" spans="1:13" ht="15.75" customHeight="1">
      <c r="A16" s="24"/>
      <c r="B16" s="27"/>
      <c r="C16" s="70" t="s">
        <v>113</v>
      </c>
      <c r="D16" s="45">
        <v>4</v>
      </c>
      <c r="E16" s="20">
        <v>60</v>
      </c>
      <c r="F16" s="20">
        <v>0</v>
      </c>
      <c r="G16" s="20">
        <v>0</v>
      </c>
      <c r="H16" s="20">
        <v>0</v>
      </c>
      <c r="I16" s="20">
        <v>0</v>
      </c>
      <c r="J16" s="22">
        <f t="shared" si="1"/>
        <v>0</v>
      </c>
      <c r="K16" s="26">
        <f t="shared" si="0"/>
        <v>0</v>
      </c>
      <c r="L16" s="20">
        <v>0</v>
      </c>
      <c r="M16" s="23"/>
    </row>
    <row r="17" spans="1:13" ht="16.5" customHeight="1">
      <c r="A17" s="24"/>
      <c r="B17" s="27"/>
      <c r="C17" s="70" t="s">
        <v>114</v>
      </c>
      <c r="D17" s="45">
        <v>1</v>
      </c>
      <c r="E17" s="20">
        <v>15</v>
      </c>
      <c r="F17" s="20">
        <v>0</v>
      </c>
      <c r="G17" s="20">
        <v>2</v>
      </c>
      <c r="H17" s="20">
        <v>32</v>
      </c>
      <c r="I17" s="20">
        <v>0</v>
      </c>
      <c r="J17" s="22">
        <f t="shared" si="1"/>
        <v>200</v>
      </c>
      <c r="K17" s="26">
        <f t="shared" si="0"/>
        <v>213.33333333333334</v>
      </c>
      <c r="L17" s="20">
        <v>0</v>
      </c>
      <c r="M17" s="23"/>
    </row>
    <row r="18" spans="1:13" ht="15.75" customHeight="1">
      <c r="A18" s="24"/>
      <c r="B18" s="27"/>
      <c r="C18" s="70" t="s">
        <v>115</v>
      </c>
      <c r="D18" s="45">
        <v>240</v>
      </c>
      <c r="E18" s="20">
        <v>3600</v>
      </c>
      <c r="F18" s="20">
        <v>0</v>
      </c>
      <c r="G18" s="20">
        <v>236</v>
      </c>
      <c r="H18" s="20">
        <v>3502</v>
      </c>
      <c r="I18" s="20">
        <v>0</v>
      </c>
      <c r="J18" s="22">
        <f t="shared" si="1"/>
        <v>98.33333333333333</v>
      </c>
      <c r="K18" s="26">
        <f t="shared" si="0"/>
        <v>97.27777777777777</v>
      </c>
      <c r="L18" s="20">
        <v>0</v>
      </c>
      <c r="M18" s="23"/>
    </row>
    <row r="19" spans="1:13" ht="15.75" customHeight="1">
      <c r="A19" s="24"/>
      <c r="B19" s="27"/>
      <c r="C19" s="70" t="s">
        <v>116</v>
      </c>
      <c r="D19" s="45">
        <v>200</v>
      </c>
      <c r="E19" s="20">
        <v>1000</v>
      </c>
      <c r="F19" s="20">
        <v>0</v>
      </c>
      <c r="G19" s="20">
        <v>201</v>
      </c>
      <c r="H19" s="20">
        <v>1599</v>
      </c>
      <c r="I19" s="20">
        <v>0</v>
      </c>
      <c r="J19" s="22">
        <f t="shared" si="1"/>
        <v>100.5</v>
      </c>
      <c r="K19" s="26">
        <f t="shared" si="0"/>
        <v>159.9</v>
      </c>
      <c r="L19" s="20">
        <v>0</v>
      </c>
      <c r="M19" s="23"/>
    </row>
    <row r="20" spans="1:13" ht="15.75" customHeight="1">
      <c r="A20" s="24"/>
      <c r="B20" s="27"/>
      <c r="C20" s="70" t="s">
        <v>117</v>
      </c>
      <c r="D20" s="45">
        <v>4</v>
      </c>
      <c r="E20" s="20">
        <v>24</v>
      </c>
      <c r="F20" s="20">
        <v>0</v>
      </c>
      <c r="G20" s="20">
        <v>8</v>
      </c>
      <c r="H20" s="20">
        <v>40</v>
      </c>
      <c r="I20" s="20">
        <v>0</v>
      </c>
      <c r="J20" s="22">
        <f t="shared" si="1"/>
        <v>200</v>
      </c>
      <c r="K20" s="26">
        <f t="shared" si="0"/>
        <v>166.66666666666666</v>
      </c>
      <c r="L20" s="20">
        <v>0</v>
      </c>
      <c r="M20" s="23"/>
    </row>
    <row r="21" spans="1:13" ht="16.5" customHeight="1">
      <c r="A21" s="24"/>
      <c r="B21" s="29"/>
      <c r="C21" s="70" t="s">
        <v>118</v>
      </c>
      <c r="D21" s="45">
        <v>12</v>
      </c>
      <c r="E21" s="20">
        <v>72</v>
      </c>
      <c r="F21" s="20">
        <v>0</v>
      </c>
      <c r="G21" s="20">
        <v>1</v>
      </c>
      <c r="H21" s="20">
        <v>0</v>
      </c>
      <c r="I21" s="20">
        <v>0</v>
      </c>
      <c r="J21" s="22">
        <f t="shared" si="1"/>
        <v>8.333333333333334</v>
      </c>
      <c r="K21" s="26">
        <f t="shared" si="0"/>
        <v>0</v>
      </c>
      <c r="L21" s="20">
        <v>0</v>
      </c>
      <c r="M21" s="23"/>
    </row>
    <row r="22" spans="1:13" ht="17.25" customHeight="1">
      <c r="A22" s="24"/>
      <c r="B22" s="25" t="s">
        <v>119</v>
      </c>
      <c r="C22" s="70" t="s">
        <v>120</v>
      </c>
      <c r="D22" s="45">
        <v>210</v>
      </c>
      <c r="E22" s="20">
        <v>2310</v>
      </c>
      <c r="F22" s="20">
        <v>0</v>
      </c>
      <c r="G22" s="20">
        <v>316</v>
      </c>
      <c r="H22" s="20">
        <v>1524</v>
      </c>
      <c r="I22" s="20">
        <v>0</v>
      </c>
      <c r="J22" s="22">
        <f t="shared" si="1"/>
        <v>150.47619047619048</v>
      </c>
      <c r="K22" s="26">
        <f t="shared" si="0"/>
        <v>65.97402597402598</v>
      </c>
      <c r="L22" s="20">
        <v>0</v>
      </c>
      <c r="M22" s="23"/>
    </row>
    <row r="23" spans="1:13" ht="18.75" customHeight="1">
      <c r="A23" s="24"/>
      <c r="B23" s="27" t="s">
        <v>121</v>
      </c>
      <c r="C23" s="70" t="s">
        <v>122</v>
      </c>
      <c r="D23" s="45">
        <v>748</v>
      </c>
      <c r="E23" s="20">
        <v>7816</v>
      </c>
      <c r="F23" s="20">
        <v>0</v>
      </c>
      <c r="G23" s="20">
        <v>737</v>
      </c>
      <c r="H23" s="20">
        <v>5752</v>
      </c>
      <c r="I23" s="20">
        <v>0</v>
      </c>
      <c r="J23" s="22">
        <f t="shared" si="1"/>
        <v>98.52941176470588</v>
      </c>
      <c r="K23" s="26">
        <f t="shared" si="0"/>
        <v>73.59263050153531</v>
      </c>
      <c r="L23" s="20">
        <v>0</v>
      </c>
      <c r="M23" s="23"/>
    </row>
    <row r="24" spans="1:13" ht="15.75" customHeight="1">
      <c r="A24" s="24"/>
      <c r="B24" s="29"/>
      <c r="C24" s="70" t="s">
        <v>123</v>
      </c>
      <c r="D24" s="45">
        <v>24</v>
      </c>
      <c r="E24" s="20">
        <v>120</v>
      </c>
      <c r="F24" s="20">
        <v>0</v>
      </c>
      <c r="G24" s="20">
        <v>24</v>
      </c>
      <c r="H24" s="20">
        <v>120</v>
      </c>
      <c r="I24" s="20">
        <v>0</v>
      </c>
      <c r="J24" s="22">
        <f t="shared" si="1"/>
        <v>100</v>
      </c>
      <c r="K24" s="26">
        <f t="shared" si="0"/>
        <v>100</v>
      </c>
      <c r="L24" s="20">
        <v>0</v>
      </c>
      <c r="M24" s="23"/>
    </row>
    <row r="25" spans="1:13" ht="15.75" customHeight="1">
      <c r="A25" s="24"/>
      <c r="B25" s="25" t="s">
        <v>124</v>
      </c>
      <c r="C25" s="70" t="s">
        <v>125</v>
      </c>
      <c r="D25" s="45">
        <v>4</v>
      </c>
      <c r="E25" s="20">
        <v>36</v>
      </c>
      <c r="F25" s="20">
        <v>0</v>
      </c>
      <c r="G25" s="20">
        <v>4</v>
      </c>
      <c r="H25" s="20">
        <v>9</v>
      </c>
      <c r="I25" s="20">
        <v>0</v>
      </c>
      <c r="J25" s="22">
        <f t="shared" si="1"/>
        <v>100</v>
      </c>
      <c r="K25" s="26">
        <f t="shared" si="0"/>
        <v>25</v>
      </c>
      <c r="L25" s="20">
        <v>0</v>
      </c>
      <c r="M25" s="23"/>
    </row>
    <row r="26" spans="1:13" ht="15.75" customHeight="1" thickBot="1">
      <c r="A26" s="30"/>
      <c r="B26" s="12"/>
      <c r="C26" s="71" t="s">
        <v>126</v>
      </c>
      <c r="D26" s="48">
        <v>5</v>
      </c>
      <c r="E26" s="32">
        <v>64</v>
      </c>
      <c r="F26" s="32">
        <v>0</v>
      </c>
      <c r="G26" s="32">
        <v>2</v>
      </c>
      <c r="H26" s="32">
        <v>24</v>
      </c>
      <c r="I26" s="32">
        <v>0</v>
      </c>
      <c r="J26" s="33">
        <v>0</v>
      </c>
      <c r="K26" s="34">
        <v>0</v>
      </c>
      <c r="L26" s="32">
        <v>0</v>
      </c>
      <c r="M26" s="35"/>
    </row>
    <row r="27" spans="1:13" ht="18.75" customHeight="1">
      <c r="A27" s="6" t="s"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33.75" customHeight="1">
      <c r="A28" s="142" t="s">
        <v>99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>
      <c r="A30" s="4" t="s">
        <v>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>
      <c r="A31" s="4" t="s">
        <v>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125" t="s">
        <v>10</v>
      </c>
      <c r="M31" s="125"/>
    </row>
    <row r="32" spans="1:13" ht="14.25" thickBot="1">
      <c r="A32" s="6"/>
      <c r="B32" s="7"/>
      <c r="C32" s="6"/>
      <c r="D32" s="7"/>
      <c r="E32" s="6"/>
      <c r="F32" s="4"/>
      <c r="G32" s="4"/>
      <c r="H32" s="4"/>
      <c r="I32" s="4"/>
      <c r="J32" s="4"/>
      <c r="K32" s="4"/>
      <c r="L32" s="4"/>
      <c r="M32" s="4"/>
    </row>
    <row r="33" spans="1:13" ht="23.25" customHeight="1">
      <c r="A33" s="8" t="s">
        <v>3</v>
      </c>
      <c r="B33" s="134" t="s">
        <v>4</v>
      </c>
      <c r="C33" s="135"/>
      <c r="D33" s="136" t="s">
        <v>53</v>
      </c>
      <c r="E33" s="137"/>
      <c r="F33" s="138"/>
      <c r="G33" s="139" t="s">
        <v>105</v>
      </c>
      <c r="H33" s="137"/>
      <c r="I33" s="138"/>
      <c r="J33" s="139" t="s">
        <v>106</v>
      </c>
      <c r="K33" s="137"/>
      <c r="L33" s="138"/>
      <c r="M33" s="129" t="s">
        <v>11</v>
      </c>
    </row>
    <row r="34" spans="1:13" ht="21.75" customHeight="1" thickBot="1">
      <c r="A34" s="10" t="s">
        <v>8</v>
      </c>
      <c r="B34" s="140" t="s">
        <v>9</v>
      </c>
      <c r="C34" s="141"/>
      <c r="D34" s="131" t="s">
        <v>5</v>
      </c>
      <c r="E34" s="132"/>
      <c r="F34" s="11" t="s">
        <v>7</v>
      </c>
      <c r="G34" s="133" t="s">
        <v>5</v>
      </c>
      <c r="H34" s="132"/>
      <c r="I34" s="12" t="s">
        <v>7</v>
      </c>
      <c r="J34" s="133" t="s">
        <v>6</v>
      </c>
      <c r="K34" s="132"/>
      <c r="L34" s="11" t="s">
        <v>7</v>
      </c>
      <c r="M34" s="130"/>
    </row>
    <row r="35" spans="1:13" ht="21" customHeight="1">
      <c r="A35" s="36" t="s">
        <v>127</v>
      </c>
      <c r="B35" s="145" t="s">
        <v>13</v>
      </c>
      <c r="C35" s="146"/>
      <c r="D35" s="37">
        <f aca="true" t="shared" si="2" ref="D35:L35">SUM(D36:D50)</f>
        <v>1622</v>
      </c>
      <c r="E35" s="37">
        <f t="shared" si="2"/>
        <v>42170</v>
      </c>
      <c r="F35" s="37">
        <v>0</v>
      </c>
      <c r="G35" s="37">
        <f>SUM(G36:G50)</f>
        <v>1476</v>
      </c>
      <c r="H35" s="37">
        <f>SUM(H36:H50)</f>
        <v>41512</v>
      </c>
      <c r="I35" s="37">
        <f t="shared" si="2"/>
        <v>0</v>
      </c>
      <c r="J35" s="65">
        <f>G35*100/D35</f>
        <v>90.99876695437732</v>
      </c>
      <c r="K35" s="65">
        <f>H35*100/E35</f>
        <v>98.43964903960162</v>
      </c>
      <c r="L35" s="37">
        <f t="shared" si="2"/>
        <v>0</v>
      </c>
      <c r="M35" s="39"/>
    </row>
    <row r="36" spans="1:13" ht="23.25" customHeight="1">
      <c r="A36" s="36"/>
      <c r="B36" s="27" t="s">
        <v>128</v>
      </c>
      <c r="C36" s="69" t="s">
        <v>129</v>
      </c>
      <c r="D36" s="45">
        <v>240</v>
      </c>
      <c r="E36" s="20">
        <v>24000</v>
      </c>
      <c r="F36" s="147">
        <v>0</v>
      </c>
      <c r="G36" s="20">
        <v>251</v>
      </c>
      <c r="H36" s="42">
        <v>23507</v>
      </c>
      <c r="I36" s="147">
        <v>0</v>
      </c>
      <c r="J36" s="38">
        <f aca="true" t="shared" si="3" ref="J36:J50">G36*100/D36</f>
        <v>104.58333333333333</v>
      </c>
      <c r="K36" s="38">
        <f aca="true" t="shared" si="4" ref="K36:K50">H36*100/E36</f>
        <v>97.94583333333334</v>
      </c>
      <c r="L36" s="147">
        <v>0</v>
      </c>
      <c r="M36" s="23"/>
    </row>
    <row r="37" spans="1:13" ht="19.5" customHeight="1">
      <c r="A37" s="24"/>
      <c r="B37" s="27"/>
      <c r="C37" s="69" t="s">
        <v>130</v>
      </c>
      <c r="D37" s="45">
        <v>360</v>
      </c>
      <c r="E37" s="20">
        <v>9060</v>
      </c>
      <c r="F37" s="148"/>
      <c r="G37" s="20">
        <v>354</v>
      </c>
      <c r="H37" s="42">
        <v>9318</v>
      </c>
      <c r="I37" s="148"/>
      <c r="J37" s="38">
        <f t="shared" si="3"/>
        <v>98.33333333333333</v>
      </c>
      <c r="K37" s="38">
        <f t="shared" si="4"/>
        <v>102.8476821192053</v>
      </c>
      <c r="L37" s="148"/>
      <c r="M37" s="23"/>
    </row>
    <row r="38" spans="1:13" ht="21" customHeight="1">
      <c r="A38" s="24"/>
      <c r="B38" s="29"/>
      <c r="C38" s="69" t="s">
        <v>131</v>
      </c>
      <c r="D38" s="45">
        <v>198</v>
      </c>
      <c r="E38" s="20">
        <v>3960</v>
      </c>
      <c r="F38" s="149"/>
      <c r="G38" s="20">
        <v>185</v>
      </c>
      <c r="H38" s="42">
        <v>3769</v>
      </c>
      <c r="I38" s="149"/>
      <c r="J38" s="38">
        <f t="shared" si="3"/>
        <v>93.43434343434343</v>
      </c>
      <c r="K38" s="38">
        <f t="shared" si="4"/>
        <v>95.17676767676768</v>
      </c>
      <c r="L38" s="149"/>
      <c r="M38" s="23"/>
    </row>
    <row r="39" spans="1:13" ht="18.75" customHeight="1">
      <c r="A39" s="24"/>
      <c r="B39" s="27" t="s">
        <v>39</v>
      </c>
      <c r="C39" s="69" t="s">
        <v>132</v>
      </c>
      <c r="D39" s="45">
        <v>48</v>
      </c>
      <c r="E39" s="20">
        <v>480</v>
      </c>
      <c r="F39" s="147">
        <v>0</v>
      </c>
      <c r="G39" s="20">
        <v>17</v>
      </c>
      <c r="H39" s="44">
        <v>79</v>
      </c>
      <c r="I39" s="147">
        <v>0</v>
      </c>
      <c r="J39" s="38">
        <f t="shared" si="3"/>
        <v>35.416666666666664</v>
      </c>
      <c r="K39" s="38">
        <f t="shared" si="4"/>
        <v>16.458333333333332</v>
      </c>
      <c r="L39" s="147">
        <v>0</v>
      </c>
      <c r="M39" s="23"/>
    </row>
    <row r="40" spans="1:13" ht="17.25" customHeight="1">
      <c r="A40" s="24"/>
      <c r="B40" s="27"/>
      <c r="C40" s="69" t="s">
        <v>133</v>
      </c>
      <c r="D40" s="45">
        <v>96</v>
      </c>
      <c r="E40" s="20">
        <v>480</v>
      </c>
      <c r="F40" s="148"/>
      <c r="G40" s="20">
        <v>78</v>
      </c>
      <c r="H40" s="44">
        <v>311</v>
      </c>
      <c r="I40" s="148"/>
      <c r="J40" s="38">
        <f t="shared" si="3"/>
        <v>81.25</v>
      </c>
      <c r="K40" s="38">
        <f t="shared" si="4"/>
        <v>64.79166666666667</v>
      </c>
      <c r="L40" s="148"/>
      <c r="M40" s="23"/>
    </row>
    <row r="41" spans="1:13" ht="17.25" customHeight="1">
      <c r="A41" s="24"/>
      <c r="B41" s="27"/>
      <c r="C41" s="69" t="s">
        <v>134</v>
      </c>
      <c r="D41" s="45">
        <v>48</v>
      </c>
      <c r="E41" s="20">
        <v>240</v>
      </c>
      <c r="F41" s="148"/>
      <c r="G41" s="20">
        <v>17</v>
      </c>
      <c r="H41" s="44">
        <v>79</v>
      </c>
      <c r="I41" s="148"/>
      <c r="J41" s="38">
        <f t="shared" si="3"/>
        <v>35.416666666666664</v>
      </c>
      <c r="K41" s="38">
        <f t="shared" si="4"/>
        <v>32.916666666666664</v>
      </c>
      <c r="L41" s="148"/>
      <c r="M41" s="23"/>
    </row>
    <row r="42" spans="1:13" ht="18" customHeight="1">
      <c r="A42" s="24"/>
      <c r="B42" s="29"/>
      <c r="C42" s="69" t="s">
        <v>135</v>
      </c>
      <c r="D42" s="45">
        <v>96</v>
      </c>
      <c r="E42" s="20">
        <v>480</v>
      </c>
      <c r="F42" s="149"/>
      <c r="G42" s="20">
        <v>88</v>
      </c>
      <c r="H42" s="44">
        <v>611</v>
      </c>
      <c r="I42" s="149"/>
      <c r="J42" s="38">
        <f t="shared" si="3"/>
        <v>91.66666666666667</v>
      </c>
      <c r="K42" s="38">
        <f t="shared" si="4"/>
        <v>127.29166666666667</v>
      </c>
      <c r="L42" s="149"/>
      <c r="M42" s="23"/>
    </row>
    <row r="43" spans="1:13" ht="16.5" customHeight="1">
      <c r="A43" s="24"/>
      <c r="B43" s="27" t="s">
        <v>136</v>
      </c>
      <c r="C43" s="69" t="s">
        <v>137</v>
      </c>
      <c r="D43" s="45">
        <v>10</v>
      </c>
      <c r="E43" s="20">
        <v>300</v>
      </c>
      <c r="F43" s="147">
        <v>0</v>
      </c>
      <c r="G43" s="20">
        <v>5</v>
      </c>
      <c r="H43" s="44">
        <v>173</v>
      </c>
      <c r="I43" s="147">
        <v>0</v>
      </c>
      <c r="J43" s="38">
        <f t="shared" si="3"/>
        <v>50</v>
      </c>
      <c r="K43" s="38">
        <f t="shared" si="4"/>
        <v>57.666666666666664</v>
      </c>
      <c r="L43" s="147">
        <v>0</v>
      </c>
      <c r="M43" s="23"/>
    </row>
    <row r="44" spans="1:13" ht="17.25" customHeight="1">
      <c r="A44" s="24"/>
      <c r="B44" s="27"/>
      <c r="C44" s="69" t="s">
        <v>138</v>
      </c>
      <c r="D44" s="45">
        <v>1</v>
      </c>
      <c r="E44" s="20">
        <v>20</v>
      </c>
      <c r="F44" s="148"/>
      <c r="G44" s="20">
        <v>1</v>
      </c>
      <c r="H44" s="44">
        <v>14</v>
      </c>
      <c r="I44" s="148"/>
      <c r="J44" s="38">
        <f t="shared" si="3"/>
        <v>100</v>
      </c>
      <c r="K44" s="38">
        <f t="shared" si="4"/>
        <v>70</v>
      </c>
      <c r="L44" s="148"/>
      <c r="M44" s="23"/>
    </row>
    <row r="45" spans="1:13" ht="17.25" customHeight="1">
      <c r="A45" s="24"/>
      <c r="B45" s="29"/>
      <c r="C45" s="69" t="s">
        <v>139</v>
      </c>
      <c r="D45" s="45">
        <v>2</v>
      </c>
      <c r="E45" s="20">
        <v>10</v>
      </c>
      <c r="F45" s="149"/>
      <c r="G45" s="20">
        <v>0</v>
      </c>
      <c r="H45" s="28">
        <v>0</v>
      </c>
      <c r="I45" s="150"/>
      <c r="J45" s="38">
        <f t="shared" si="3"/>
        <v>0</v>
      </c>
      <c r="K45" s="38">
        <f t="shared" si="4"/>
        <v>0</v>
      </c>
      <c r="L45" s="149"/>
      <c r="M45" s="23"/>
    </row>
    <row r="46" spans="1:13" ht="15.75" customHeight="1">
      <c r="A46" s="24"/>
      <c r="B46" s="27" t="s">
        <v>140</v>
      </c>
      <c r="C46" s="69" t="s">
        <v>141</v>
      </c>
      <c r="D46" s="45">
        <v>10</v>
      </c>
      <c r="E46" s="20">
        <v>100</v>
      </c>
      <c r="F46" s="45">
        <v>0</v>
      </c>
      <c r="G46" s="20">
        <v>10</v>
      </c>
      <c r="H46" s="28">
        <v>84</v>
      </c>
      <c r="I46" s="45">
        <v>0</v>
      </c>
      <c r="J46" s="38">
        <f t="shared" si="3"/>
        <v>100</v>
      </c>
      <c r="K46" s="38">
        <f t="shared" si="4"/>
        <v>84</v>
      </c>
      <c r="L46" s="45">
        <v>0</v>
      </c>
      <c r="M46" s="23"/>
    </row>
    <row r="47" spans="1:13" ht="18.75" customHeight="1">
      <c r="A47" s="46"/>
      <c r="B47" s="27"/>
      <c r="C47" s="72" t="s">
        <v>142</v>
      </c>
      <c r="D47" s="45">
        <v>1</v>
      </c>
      <c r="E47" s="20">
        <v>20</v>
      </c>
      <c r="F47" s="45">
        <v>0</v>
      </c>
      <c r="G47" s="20">
        <v>1</v>
      </c>
      <c r="H47" s="28">
        <v>14</v>
      </c>
      <c r="I47" s="45">
        <v>0</v>
      </c>
      <c r="J47" s="38">
        <f t="shared" si="3"/>
        <v>100</v>
      </c>
      <c r="K47" s="38">
        <f t="shared" si="4"/>
        <v>70</v>
      </c>
      <c r="L47" s="45">
        <v>0</v>
      </c>
      <c r="M47" s="23"/>
    </row>
    <row r="48" spans="1:13" ht="18.75" customHeight="1">
      <c r="A48" s="24"/>
      <c r="B48" s="29"/>
      <c r="C48" s="69" t="s">
        <v>40</v>
      </c>
      <c r="D48" s="45">
        <v>12</v>
      </c>
      <c r="E48" s="20">
        <v>600</v>
      </c>
      <c r="F48" s="45">
        <v>0</v>
      </c>
      <c r="G48" s="20">
        <v>12</v>
      </c>
      <c r="H48" s="28">
        <v>645</v>
      </c>
      <c r="I48" s="45">
        <v>0</v>
      </c>
      <c r="J48" s="38">
        <f t="shared" si="3"/>
        <v>100</v>
      </c>
      <c r="K48" s="38">
        <f t="shared" si="4"/>
        <v>107.5</v>
      </c>
      <c r="L48" s="45">
        <v>0</v>
      </c>
      <c r="M48" s="23"/>
    </row>
    <row r="49" spans="1:13" ht="19.5" customHeight="1">
      <c r="A49" s="46"/>
      <c r="B49" s="19" t="s">
        <v>143</v>
      </c>
      <c r="C49" s="72" t="s">
        <v>143</v>
      </c>
      <c r="D49" s="45">
        <v>260</v>
      </c>
      <c r="E49" s="20">
        <v>260</v>
      </c>
      <c r="F49" s="45">
        <v>0</v>
      </c>
      <c r="G49" s="20">
        <v>216</v>
      </c>
      <c r="H49" s="28">
        <v>216</v>
      </c>
      <c r="I49" s="45">
        <v>0</v>
      </c>
      <c r="J49" s="38">
        <f t="shared" si="3"/>
        <v>83.07692307692308</v>
      </c>
      <c r="K49" s="38">
        <f t="shared" si="4"/>
        <v>83.07692307692308</v>
      </c>
      <c r="L49" s="45">
        <v>0</v>
      </c>
      <c r="M49" s="23"/>
    </row>
    <row r="50" spans="1:13" ht="21" customHeight="1" thickBot="1">
      <c r="A50" s="47"/>
      <c r="B50" s="31" t="s">
        <v>144</v>
      </c>
      <c r="C50" s="73" t="s">
        <v>145</v>
      </c>
      <c r="D50" s="48">
        <v>240</v>
      </c>
      <c r="E50" s="32">
        <v>2160</v>
      </c>
      <c r="F50" s="48">
        <v>0</v>
      </c>
      <c r="G50" s="32">
        <v>241</v>
      </c>
      <c r="H50" s="49">
        <v>2692</v>
      </c>
      <c r="I50" s="48">
        <v>0</v>
      </c>
      <c r="J50" s="50">
        <f t="shared" si="3"/>
        <v>100.41666666666667</v>
      </c>
      <c r="K50" s="50">
        <f t="shared" si="4"/>
        <v>124.62962962962963</v>
      </c>
      <c r="L50" s="48">
        <v>0</v>
      </c>
      <c r="M50" s="35"/>
    </row>
    <row r="51" spans="1:13" ht="13.5">
      <c r="A51" s="4" t="s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29.25" customHeight="1">
      <c r="A52" s="142" t="s">
        <v>99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</row>
    <row r="53" spans="1:13" ht="13.5">
      <c r="A53" s="4" t="s">
        <v>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3.5">
      <c r="A54" s="4" t="s">
        <v>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125" t="s">
        <v>10</v>
      </c>
      <c r="M54" s="125"/>
    </row>
    <row r="55" spans="1:13" ht="14.25" thickBot="1">
      <c r="A55" s="6"/>
      <c r="B55" s="7"/>
      <c r="C55" s="6"/>
      <c r="D55" s="7"/>
      <c r="E55" s="6"/>
      <c r="F55" s="4"/>
      <c r="G55" s="4"/>
      <c r="H55" s="4"/>
      <c r="I55" s="4"/>
      <c r="J55" s="4"/>
      <c r="K55" s="4"/>
      <c r="L55" s="4"/>
      <c r="M55" s="4"/>
    </row>
    <row r="56" spans="1:13" ht="13.5">
      <c r="A56" s="8" t="s">
        <v>3</v>
      </c>
      <c r="B56" s="134" t="s">
        <v>4</v>
      </c>
      <c r="C56" s="135"/>
      <c r="D56" s="136" t="s">
        <v>53</v>
      </c>
      <c r="E56" s="137"/>
      <c r="F56" s="138"/>
      <c r="G56" s="139" t="s">
        <v>105</v>
      </c>
      <c r="H56" s="137"/>
      <c r="I56" s="138"/>
      <c r="J56" s="139" t="s">
        <v>106</v>
      </c>
      <c r="K56" s="137"/>
      <c r="L56" s="138"/>
      <c r="M56" s="129" t="s">
        <v>11</v>
      </c>
    </row>
    <row r="57" spans="1:13" ht="14.25" thickBot="1">
      <c r="A57" s="10" t="s">
        <v>8</v>
      </c>
      <c r="B57" s="140" t="s">
        <v>9</v>
      </c>
      <c r="C57" s="141"/>
      <c r="D57" s="131" t="s">
        <v>5</v>
      </c>
      <c r="E57" s="132"/>
      <c r="F57" s="11" t="s">
        <v>7</v>
      </c>
      <c r="G57" s="133" t="s">
        <v>5</v>
      </c>
      <c r="H57" s="132"/>
      <c r="I57" s="12" t="s">
        <v>7</v>
      </c>
      <c r="J57" s="133" t="s">
        <v>6</v>
      </c>
      <c r="K57" s="132"/>
      <c r="L57" s="11" t="s">
        <v>7</v>
      </c>
      <c r="M57" s="130"/>
    </row>
    <row r="58" spans="1:13" ht="17.25" customHeight="1">
      <c r="A58" s="36" t="s">
        <v>146</v>
      </c>
      <c r="B58" s="145" t="s">
        <v>13</v>
      </c>
      <c r="C58" s="146"/>
      <c r="D58" s="37">
        <f aca="true" t="shared" si="5" ref="D58:I58">SUM(D59:D82)</f>
        <v>1779</v>
      </c>
      <c r="E58" s="37">
        <f t="shared" si="5"/>
        <v>14374</v>
      </c>
      <c r="F58" s="37">
        <f t="shared" si="5"/>
        <v>5642</v>
      </c>
      <c r="G58" s="37">
        <f>SUM(G59:G82)</f>
        <v>1367</v>
      </c>
      <c r="H58" s="43">
        <f>SUM(H59:H82)</f>
        <v>13469</v>
      </c>
      <c r="I58" s="37">
        <f t="shared" si="5"/>
        <v>6097</v>
      </c>
      <c r="J58" s="65">
        <f>G58*100/D58</f>
        <v>76.84092186621697</v>
      </c>
      <c r="K58" s="65">
        <f>H58*100/E58</f>
        <v>93.70390983720607</v>
      </c>
      <c r="L58" s="65">
        <f>I58*100/F58</f>
        <v>108.06451612903226</v>
      </c>
      <c r="M58" s="39"/>
    </row>
    <row r="59" spans="1:13" ht="13.5">
      <c r="A59" s="24"/>
      <c r="B59" s="27" t="s">
        <v>147</v>
      </c>
      <c r="C59" s="69" t="s">
        <v>148</v>
      </c>
      <c r="D59" s="45">
        <v>2</v>
      </c>
      <c r="E59" s="20">
        <v>30</v>
      </c>
      <c r="F59" s="45">
        <v>0</v>
      </c>
      <c r="G59" s="20">
        <v>5</v>
      </c>
      <c r="H59" s="20">
        <v>156</v>
      </c>
      <c r="I59" s="45">
        <v>0</v>
      </c>
      <c r="J59" s="38">
        <f>G59*100/D59</f>
        <v>250</v>
      </c>
      <c r="K59" s="38">
        <f>H59*100/E59</f>
        <v>520</v>
      </c>
      <c r="L59" s="38"/>
      <c r="M59" s="23"/>
    </row>
    <row r="60" spans="1:13" ht="13.5">
      <c r="A60" s="24"/>
      <c r="B60" s="27" t="s">
        <v>149</v>
      </c>
      <c r="C60" s="69" t="s">
        <v>150</v>
      </c>
      <c r="D60" s="45">
        <v>2</v>
      </c>
      <c r="E60" s="20">
        <v>20</v>
      </c>
      <c r="F60" s="45">
        <v>0</v>
      </c>
      <c r="G60" s="20">
        <v>4</v>
      </c>
      <c r="H60" s="20">
        <v>27</v>
      </c>
      <c r="I60" s="45"/>
      <c r="J60" s="38">
        <f aca="true" t="shared" si="6" ref="J60:J69">G60*100/D60</f>
        <v>200</v>
      </c>
      <c r="K60" s="38">
        <f aca="true" t="shared" si="7" ref="K60:K69">H60*100/E60</f>
        <v>135</v>
      </c>
      <c r="L60" s="45">
        <v>0</v>
      </c>
      <c r="M60" s="23"/>
    </row>
    <row r="61" spans="1:13" ht="13.5">
      <c r="A61" s="24"/>
      <c r="B61" s="29"/>
      <c r="C61" s="69" t="s">
        <v>151</v>
      </c>
      <c r="D61" s="45">
        <v>12</v>
      </c>
      <c r="E61" s="20">
        <v>180</v>
      </c>
      <c r="F61" s="45">
        <v>0</v>
      </c>
      <c r="G61" s="20">
        <v>12</v>
      </c>
      <c r="H61" s="20">
        <v>67</v>
      </c>
      <c r="I61" s="45">
        <v>0</v>
      </c>
      <c r="J61" s="38">
        <f t="shared" si="6"/>
        <v>100</v>
      </c>
      <c r="K61" s="38">
        <f t="shared" si="7"/>
        <v>37.22222222222222</v>
      </c>
      <c r="L61" s="45">
        <v>0</v>
      </c>
      <c r="M61" s="23"/>
    </row>
    <row r="62" spans="1:13" ht="13.5">
      <c r="A62" s="24"/>
      <c r="B62" s="27" t="s">
        <v>152</v>
      </c>
      <c r="C62" s="69" t="s">
        <v>153</v>
      </c>
      <c r="D62" s="45">
        <v>1</v>
      </c>
      <c r="E62" s="20">
        <v>300</v>
      </c>
      <c r="F62" s="45">
        <v>0</v>
      </c>
      <c r="G62" s="20">
        <v>1</v>
      </c>
      <c r="H62" s="20">
        <v>142</v>
      </c>
      <c r="I62" s="45">
        <v>0</v>
      </c>
      <c r="J62" s="38">
        <f t="shared" si="6"/>
        <v>100</v>
      </c>
      <c r="K62" s="38">
        <f t="shared" si="7"/>
        <v>47.333333333333336</v>
      </c>
      <c r="L62" s="45">
        <v>0</v>
      </c>
      <c r="M62" s="23"/>
    </row>
    <row r="63" spans="1:13" ht="13.5">
      <c r="A63" s="24"/>
      <c r="B63" s="29" t="s">
        <v>154</v>
      </c>
      <c r="C63" s="69" t="s">
        <v>155</v>
      </c>
      <c r="D63" s="45">
        <v>2</v>
      </c>
      <c r="E63" s="20">
        <v>30</v>
      </c>
      <c r="F63" s="45">
        <v>0</v>
      </c>
      <c r="G63" s="20">
        <v>2</v>
      </c>
      <c r="H63" s="20">
        <v>25</v>
      </c>
      <c r="I63" s="45">
        <v>0</v>
      </c>
      <c r="J63" s="38">
        <f t="shared" si="6"/>
        <v>100</v>
      </c>
      <c r="K63" s="38">
        <f t="shared" si="7"/>
        <v>83.33333333333333</v>
      </c>
      <c r="L63" s="45">
        <v>0</v>
      </c>
      <c r="M63" s="23"/>
    </row>
    <row r="64" spans="1:13" ht="13.5">
      <c r="A64" s="24"/>
      <c r="B64" s="27" t="s">
        <v>156</v>
      </c>
      <c r="C64" s="69" t="s">
        <v>157</v>
      </c>
      <c r="D64" s="45">
        <v>1</v>
      </c>
      <c r="E64" s="20">
        <v>800</v>
      </c>
      <c r="F64" s="45">
        <v>0</v>
      </c>
      <c r="G64" s="20">
        <v>1</v>
      </c>
      <c r="H64" s="20">
        <v>1200</v>
      </c>
      <c r="I64" s="45">
        <v>0</v>
      </c>
      <c r="J64" s="38">
        <f t="shared" si="6"/>
        <v>100</v>
      </c>
      <c r="K64" s="38">
        <f t="shared" si="7"/>
        <v>150</v>
      </c>
      <c r="L64" s="45">
        <v>0</v>
      </c>
      <c r="M64" s="23"/>
    </row>
    <row r="65" spans="1:13" ht="13.5">
      <c r="A65" s="24"/>
      <c r="B65" s="27"/>
      <c r="C65" s="69" t="s">
        <v>158</v>
      </c>
      <c r="D65" s="45">
        <v>1</v>
      </c>
      <c r="E65" s="20">
        <v>300</v>
      </c>
      <c r="F65" s="45">
        <v>5000</v>
      </c>
      <c r="G65" s="20">
        <v>1</v>
      </c>
      <c r="H65" s="20">
        <v>300</v>
      </c>
      <c r="I65" s="45">
        <v>5000</v>
      </c>
      <c r="J65" s="38">
        <f t="shared" si="6"/>
        <v>100</v>
      </c>
      <c r="K65" s="38">
        <f t="shared" si="7"/>
        <v>100</v>
      </c>
      <c r="L65" s="65">
        <f>I65*100/F65</f>
        <v>100</v>
      </c>
      <c r="M65" s="23"/>
    </row>
    <row r="66" spans="1:13" ht="13.5">
      <c r="A66" s="24"/>
      <c r="B66" s="27"/>
      <c r="C66" s="69" t="s">
        <v>159</v>
      </c>
      <c r="D66" s="45">
        <v>1</v>
      </c>
      <c r="E66" s="20">
        <v>150</v>
      </c>
      <c r="F66" s="45">
        <v>0</v>
      </c>
      <c r="G66" s="20">
        <v>1</v>
      </c>
      <c r="H66" s="20">
        <v>65</v>
      </c>
      <c r="I66" s="45">
        <v>0</v>
      </c>
      <c r="J66" s="38">
        <f t="shared" si="6"/>
        <v>100</v>
      </c>
      <c r="K66" s="38">
        <f t="shared" si="7"/>
        <v>43.333333333333336</v>
      </c>
      <c r="L66" s="45">
        <v>0</v>
      </c>
      <c r="M66" s="23"/>
    </row>
    <row r="67" spans="1:13" ht="13.5">
      <c r="A67" s="24"/>
      <c r="B67" s="27"/>
      <c r="C67" s="69" t="s">
        <v>160</v>
      </c>
      <c r="D67" s="45">
        <v>1</v>
      </c>
      <c r="E67" s="20">
        <v>100</v>
      </c>
      <c r="F67" s="45">
        <v>0</v>
      </c>
      <c r="G67" s="20">
        <v>1</v>
      </c>
      <c r="H67" s="20">
        <v>120</v>
      </c>
      <c r="I67" s="45">
        <v>0</v>
      </c>
      <c r="J67" s="38">
        <f t="shared" si="6"/>
        <v>100</v>
      </c>
      <c r="K67" s="38">
        <f t="shared" si="7"/>
        <v>120</v>
      </c>
      <c r="L67" s="45">
        <v>0</v>
      </c>
      <c r="M67" s="23"/>
    </row>
    <row r="68" spans="1:13" ht="13.5">
      <c r="A68" s="24"/>
      <c r="B68" s="27"/>
      <c r="C68" s="69" t="s">
        <v>161</v>
      </c>
      <c r="D68" s="45">
        <v>1</v>
      </c>
      <c r="E68" s="20">
        <v>100</v>
      </c>
      <c r="F68" s="45">
        <v>0</v>
      </c>
      <c r="G68" s="20">
        <v>1</v>
      </c>
      <c r="H68" s="20">
        <v>150</v>
      </c>
      <c r="I68" s="45">
        <v>0</v>
      </c>
      <c r="J68" s="38">
        <f t="shared" si="6"/>
        <v>100</v>
      </c>
      <c r="K68" s="38">
        <f t="shared" si="7"/>
        <v>150</v>
      </c>
      <c r="L68" s="45">
        <v>0</v>
      </c>
      <c r="M68" s="23"/>
    </row>
    <row r="69" spans="1:13" ht="13.5">
      <c r="A69" s="24"/>
      <c r="B69" s="27"/>
      <c r="C69" s="69" t="s">
        <v>162</v>
      </c>
      <c r="D69" s="45">
        <v>4</v>
      </c>
      <c r="E69" s="20">
        <v>2400</v>
      </c>
      <c r="F69" s="45">
        <v>0</v>
      </c>
      <c r="G69" s="20">
        <v>4</v>
      </c>
      <c r="H69" s="20">
        <v>2400</v>
      </c>
      <c r="I69" s="45">
        <v>750</v>
      </c>
      <c r="J69" s="38">
        <f t="shared" si="6"/>
        <v>100</v>
      </c>
      <c r="K69" s="38">
        <f t="shared" si="7"/>
        <v>100</v>
      </c>
      <c r="L69" s="65">
        <v>0</v>
      </c>
      <c r="M69" s="23"/>
    </row>
    <row r="70" spans="1:13" ht="13.5">
      <c r="A70" s="24"/>
      <c r="B70" s="27"/>
      <c r="C70" s="69" t="s">
        <v>163</v>
      </c>
      <c r="D70" s="45" t="s">
        <v>48</v>
      </c>
      <c r="E70" s="20" t="s">
        <v>164</v>
      </c>
      <c r="F70" s="45">
        <v>0</v>
      </c>
      <c r="G70" s="20">
        <v>360</v>
      </c>
      <c r="H70" s="20">
        <v>360</v>
      </c>
      <c r="I70" s="45">
        <v>0</v>
      </c>
      <c r="J70" s="38">
        <v>0</v>
      </c>
      <c r="K70" s="38">
        <v>0</v>
      </c>
      <c r="L70" s="45">
        <v>0</v>
      </c>
      <c r="M70" s="23"/>
    </row>
    <row r="71" spans="1:13" ht="13.5">
      <c r="A71" s="24"/>
      <c r="B71" s="27"/>
      <c r="C71" s="69" t="s">
        <v>165</v>
      </c>
      <c r="D71" s="45" t="s">
        <v>48</v>
      </c>
      <c r="E71" s="20" t="s">
        <v>164</v>
      </c>
      <c r="F71" s="45">
        <v>0</v>
      </c>
      <c r="G71" s="20">
        <v>0</v>
      </c>
      <c r="H71" s="20">
        <v>0</v>
      </c>
      <c r="I71" s="45">
        <v>0</v>
      </c>
      <c r="J71" s="51">
        <v>0</v>
      </c>
      <c r="K71" s="38">
        <v>0</v>
      </c>
      <c r="L71" s="45">
        <v>0</v>
      </c>
      <c r="M71" s="23"/>
    </row>
    <row r="72" spans="1:13" ht="13.5">
      <c r="A72" s="24"/>
      <c r="B72" s="29"/>
      <c r="C72" s="69" t="s">
        <v>166</v>
      </c>
      <c r="D72" s="45">
        <v>12</v>
      </c>
      <c r="E72" s="20">
        <v>240</v>
      </c>
      <c r="F72" s="45">
        <v>0</v>
      </c>
      <c r="G72" s="20">
        <v>16</v>
      </c>
      <c r="H72" s="20">
        <v>211</v>
      </c>
      <c r="I72" s="45">
        <v>0</v>
      </c>
      <c r="J72" s="38">
        <f>G72*100/D72</f>
        <v>133.33333333333334</v>
      </c>
      <c r="K72" s="38">
        <f>H72*100/E72</f>
        <v>87.91666666666667</v>
      </c>
      <c r="L72" s="45">
        <v>0</v>
      </c>
      <c r="M72" s="23"/>
    </row>
    <row r="73" spans="1:13" ht="13.5">
      <c r="A73" s="24"/>
      <c r="B73" s="27" t="s">
        <v>50</v>
      </c>
      <c r="C73" s="69" t="s">
        <v>167</v>
      </c>
      <c r="D73" s="45">
        <v>16</v>
      </c>
      <c r="E73" s="20">
        <v>172</v>
      </c>
      <c r="F73" s="45">
        <v>0</v>
      </c>
      <c r="G73" s="20">
        <v>17</v>
      </c>
      <c r="H73" s="20">
        <v>163</v>
      </c>
      <c r="I73" s="45">
        <v>0</v>
      </c>
      <c r="J73" s="38">
        <f>G73*100/D73</f>
        <v>106.25</v>
      </c>
      <c r="K73" s="38">
        <f>H73*100/E73</f>
        <v>94.76744186046511</v>
      </c>
      <c r="L73" s="45">
        <v>0</v>
      </c>
      <c r="M73" s="23"/>
    </row>
    <row r="74" spans="1:13" ht="13.5">
      <c r="A74" s="24"/>
      <c r="B74" s="27" t="s">
        <v>168</v>
      </c>
      <c r="C74" s="69" t="s">
        <v>169</v>
      </c>
      <c r="D74" s="45" t="s">
        <v>48</v>
      </c>
      <c r="E74" s="20" t="s">
        <v>164</v>
      </c>
      <c r="F74" s="45">
        <v>0</v>
      </c>
      <c r="G74" s="20">
        <v>131</v>
      </c>
      <c r="H74" s="20">
        <v>724</v>
      </c>
      <c r="I74" s="45">
        <v>0</v>
      </c>
      <c r="J74" s="38">
        <v>0</v>
      </c>
      <c r="K74" s="38">
        <v>0</v>
      </c>
      <c r="L74" s="45">
        <v>0</v>
      </c>
      <c r="M74" s="23"/>
    </row>
    <row r="75" spans="1:13" ht="13.5">
      <c r="A75" s="24"/>
      <c r="B75" s="27"/>
      <c r="C75" s="69" t="s">
        <v>170</v>
      </c>
      <c r="D75" s="45">
        <v>1</v>
      </c>
      <c r="E75" s="20">
        <v>50</v>
      </c>
      <c r="F75" s="45">
        <v>0</v>
      </c>
      <c r="G75" s="20">
        <v>1</v>
      </c>
      <c r="H75" s="20">
        <v>37</v>
      </c>
      <c r="I75" s="45">
        <v>0</v>
      </c>
      <c r="J75" s="38">
        <f aca="true" t="shared" si="8" ref="J75:K82">G75*100/D75</f>
        <v>100</v>
      </c>
      <c r="K75" s="38">
        <f t="shared" si="8"/>
        <v>74</v>
      </c>
      <c r="L75" s="45">
        <v>0</v>
      </c>
      <c r="M75" s="23"/>
    </row>
    <row r="76" spans="1:13" ht="13.5">
      <c r="A76" s="24"/>
      <c r="B76" s="27"/>
      <c r="C76" s="69" t="s">
        <v>171</v>
      </c>
      <c r="D76" s="45">
        <v>1</v>
      </c>
      <c r="E76" s="20">
        <v>80</v>
      </c>
      <c r="F76" s="45">
        <v>0</v>
      </c>
      <c r="G76" s="20">
        <v>1</v>
      </c>
      <c r="H76" s="20">
        <v>86</v>
      </c>
      <c r="I76" s="45">
        <v>0</v>
      </c>
      <c r="J76" s="38">
        <f t="shared" si="8"/>
        <v>100</v>
      </c>
      <c r="K76" s="38">
        <f t="shared" si="8"/>
        <v>107.5</v>
      </c>
      <c r="L76" s="45">
        <v>0</v>
      </c>
      <c r="M76" s="23"/>
    </row>
    <row r="77" spans="1:13" ht="13.5">
      <c r="A77" s="46"/>
      <c r="B77" s="27"/>
      <c r="C77" s="72" t="s">
        <v>172</v>
      </c>
      <c r="D77" s="45">
        <v>1051</v>
      </c>
      <c r="E77" s="20">
        <v>2050</v>
      </c>
      <c r="F77" s="45">
        <v>0</v>
      </c>
      <c r="G77" s="20">
        <v>240</v>
      </c>
      <c r="H77" s="20">
        <v>422</v>
      </c>
      <c r="I77" s="45">
        <v>0</v>
      </c>
      <c r="J77" s="38">
        <f t="shared" si="8"/>
        <v>22.835394862036157</v>
      </c>
      <c r="K77" s="38">
        <f t="shared" si="8"/>
        <v>20.585365853658537</v>
      </c>
      <c r="L77" s="45">
        <v>0</v>
      </c>
      <c r="M77" s="23"/>
    </row>
    <row r="78" spans="1:13" ht="13.5">
      <c r="A78" s="24"/>
      <c r="B78" s="27"/>
      <c r="C78" s="69" t="s">
        <v>173</v>
      </c>
      <c r="D78" s="45">
        <v>41</v>
      </c>
      <c r="E78" s="20">
        <v>4080</v>
      </c>
      <c r="F78" s="45">
        <v>642</v>
      </c>
      <c r="G78" s="20">
        <v>52</v>
      </c>
      <c r="H78" s="20">
        <v>5079</v>
      </c>
      <c r="I78" s="45">
        <v>0</v>
      </c>
      <c r="J78" s="38">
        <f t="shared" si="8"/>
        <v>126.82926829268293</v>
      </c>
      <c r="K78" s="38">
        <f t="shared" si="8"/>
        <v>124.48529411764706</v>
      </c>
      <c r="L78" s="45">
        <v>0</v>
      </c>
      <c r="M78" s="23"/>
    </row>
    <row r="79" spans="1:13" ht="13.5">
      <c r="A79" s="24"/>
      <c r="B79" s="52"/>
      <c r="C79" s="74" t="s">
        <v>174</v>
      </c>
      <c r="D79" s="45">
        <v>4</v>
      </c>
      <c r="E79" s="20">
        <v>80</v>
      </c>
      <c r="F79" s="45">
        <v>0</v>
      </c>
      <c r="G79" s="20">
        <v>28</v>
      </c>
      <c r="H79" s="20">
        <v>121</v>
      </c>
      <c r="I79" s="45">
        <v>0</v>
      </c>
      <c r="J79" s="38">
        <f t="shared" si="8"/>
        <v>700</v>
      </c>
      <c r="K79" s="38">
        <f t="shared" si="8"/>
        <v>151.25</v>
      </c>
      <c r="L79" s="45">
        <v>0</v>
      </c>
      <c r="M79" s="23"/>
    </row>
    <row r="80" spans="1:13" ht="13.5">
      <c r="A80" s="24"/>
      <c r="B80" s="27"/>
      <c r="C80" s="75" t="s">
        <v>175</v>
      </c>
      <c r="D80" s="45">
        <v>12</v>
      </c>
      <c r="E80" s="20">
        <v>600</v>
      </c>
      <c r="F80" s="45">
        <v>0</v>
      </c>
      <c r="G80" s="20">
        <v>33</v>
      </c>
      <c r="H80" s="20">
        <v>767</v>
      </c>
      <c r="I80" s="45">
        <v>0</v>
      </c>
      <c r="J80" s="38">
        <f t="shared" si="8"/>
        <v>275</v>
      </c>
      <c r="K80" s="38">
        <f t="shared" si="8"/>
        <v>127.83333333333333</v>
      </c>
      <c r="L80" s="45">
        <v>0</v>
      </c>
      <c r="M80" s="23"/>
    </row>
    <row r="81" spans="1:13" ht="13.5">
      <c r="A81" s="46"/>
      <c r="B81" s="52"/>
      <c r="C81" s="74" t="s">
        <v>176</v>
      </c>
      <c r="D81" s="45">
        <v>600</v>
      </c>
      <c r="E81" s="20">
        <v>600</v>
      </c>
      <c r="F81" s="45">
        <v>0</v>
      </c>
      <c r="G81" s="20">
        <v>434</v>
      </c>
      <c r="H81" s="20">
        <v>434</v>
      </c>
      <c r="I81" s="45">
        <v>347</v>
      </c>
      <c r="J81" s="38">
        <f t="shared" si="8"/>
        <v>72.33333333333333</v>
      </c>
      <c r="K81" s="38">
        <f t="shared" si="8"/>
        <v>72.33333333333333</v>
      </c>
      <c r="L81" s="65">
        <v>0</v>
      </c>
      <c r="M81" s="23"/>
    </row>
    <row r="82" spans="1:13" ht="14.25" thickBot="1">
      <c r="A82" s="30"/>
      <c r="B82" s="12"/>
      <c r="C82" s="13" t="s">
        <v>175</v>
      </c>
      <c r="D82" s="54">
        <v>13</v>
      </c>
      <c r="E82" s="53">
        <v>2012</v>
      </c>
      <c r="F82" s="54">
        <v>0</v>
      </c>
      <c r="G82" s="53">
        <v>21</v>
      </c>
      <c r="H82" s="53">
        <v>413</v>
      </c>
      <c r="I82" s="48">
        <v>0</v>
      </c>
      <c r="J82" s="50">
        <f t="shared" si="8"/>
        <v>161.53846153846155</v>
      </c>
      <c r="K82" s="50">
        <f t="shared" si="8"/>
        <v>20.526838966202785</v>
      </c>
      <c r="L82" s="48">
        <v>0</v>
      </c>
      <c r="M82" s="55"/>
    </row>
    <row r="83" spans="1:13" ht="18.75" customHeight="1">
      <c r="A83" s="4" t="s">
        <v>0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30.75" customHeight="1">
      <c r="A84" s="142" t="s">
        <v>99</v>
      </c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</row>
    <row r="85" spans="1:13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3.5">
      <c r="A86" s="4" t="s">
        <v>1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3.5">
      <c r="A87" s="4" t="s">
        <v>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125" t="s">
        <v>10</v>
      </c>
      <c r="M87" s="125"/>
    </row>
    <row r="88" spans="1:13" ht="14.25" thickBot="1">
      <c r="A88" s="6"/>
      <c r="B88" s="7"/>
      <c r="C88" s="6"/>
      <c r="D88" s="7"/>
      <c r="E88" s="6"/>
      <c r="F88" s="4"/>
      <c r="G88" s="4"/>
      <c r="H88" s="4"/>
      <c r="I88" s="4"/>
      <c r="J88" s="4"/>
      <c r="K88" s="4"/>
      <c r="L88" s="4"/>
      <c r="M88" s="4"/>
    </row>
    <row r="89" spans="1:13" ht="18" customHeight="1">
      <c r="A89" s="8" t="s">
        <v>3</v>
      </c>
      <c r="B89" s="134" t="s">
        <v>4</v>
      </c>
      <c r="C89" s="135"/>
      <c r="D89" s="136" t="s">
        <v>53</v>
      </c>
      <c r="E89" s="137"/>
      <c r="F89" s="138"/>
      <c r="G89" s="139" t="s">
        <v>105</v>
      </c>
      <c r="H89" s="137"/>
      <c r="I89" s="138"/>
      <c r="J89" s="139" t="s">
        <v>106</v>
      </c>
      <c r="K89" s="137"/>
      <c r="L89" s="138"/>
      <c r="M89" s="129" t="s">
        <v>11</v>
      </c>
    </row>
    <row r="90" spans="1:13" ht="19.5" customHeight="1" thickBot="1">
      <c r="A90" s="10" t="s">
        <v>8</v>
      </c>
      <c r="B90" s="140" t="s">
        <v>9</v>
      </c>
      <c r="C90" s="141"/>
      <c r="D90" s="131" t="s">
        <v>5</v>
      </c>
      <c r="E90" s="132"/>
      <c r="F90" s="11" t="s">
        <v>7</v>
      </c>
      <c r="G90" s="133" t="s">
        <v>5</v>
      </c>
      <c r="H90" s="132"/>
      <c r="I90" s="12" t="s">
        <v>7</v>
      </c>
      <c r="J90" s="133" t="s">
        <v>6</v>
      </c>
      <c r="K90" s="132"/>
      <c r="L90" s="11" t="s">
        <v>7</v>
      </c>
      <c r="M90" s="130"/>
    </row>
    <row r="91" spans="1:13" ht="24.75" customHeight="1">
      <c r="A91" s="36" t="s">
        <v>177</v>
      </c>
      <c r="B91" s="145" t="s">
        <v>13</v>
      </c>
      <c r="C91" s="146"/>
      <c r="D91" s="37">
        <f>SUM(D92:D104)</f>
        <v>1171</v>
      </c>
      <c r="E91" s="37">
        <f>SUM(E92:E104)</f>
        <v>11919</v>
      </c>
      <c r="F91" s="37">
        <v>0</v>
      </c>
      <c r="G91" s="37">
        <f>SUM(G92:G104)</f>
        <v>1057</v>
      </c>
      <c r="H91" s="43">
        <f>SUM(H92:H104)</f>
        <v>10645</v>
      </c>
      <c r="I91" s="37">
        <v>0</v>
      </c>
      <c r="J91" s="65">
        <f aca="true" t="shared" si="9" ref="J91:K93">G91*100/D91</f>
        <v>90.26473099914602</v>
      </c>
      <c r="K91" s="65">
        <f t="shared" si="9"/>
        <v>89.31118382414633</v>
      </c>
      <c r="L91" s="45">
        <v>0</v>
      </c>
      <c r="M91" s="39"/>
    </row>
    <row r="92" spans="1:13" ht="17.25" customHeight="1">
      <c r="A92" s="24"/>
      <c r="B92" s="27" t="s">
        <v>178</v>
      </c>
      <c r="C92" s="69" t="s">
        <v>179</v>
      </c>
      <c r="D92" s="45">
        <v>240</v>
      </c>
      <c r="E92" s="20">
        <v>720</v>
      </c>
      <c r="F92" s="45">
        <v>0</v>
      </c>
      <c r="G92" s="20">
        <v>237</v>
      </c>
      <c r="H92" s="28">
        <v>1410</v>
      </c>
      <c r="I92" s="45">
        <v>0</v>
      </c>
      <c r="J92" s="38">
        <f t="shared" si="9"/>
        <v>98.75</v>
      </c>
      <c r="K92" s="38">
        <f t="shared" si="9"/>
        <v>195.83333333333334</v>
      </c>
      <c r="L92" s="45">
        <v>0</v>
      </c>
      <c r="M92" s="23"/>
    </row>
    <row r="93" spans="1:13" ht="15.75" customHeight="1">
      <c r="A93" s="24"/>
      <c r="B93" s="29" t="s">
        <v>180</v>
      </c>
      <c r="C93" s="69" t="s">
        <v>181</v>
      </c>
      <c r="D93" s="45">
        <v>240</v>
      </c>
      <c r="E93" s="20">
        <v>720</v>
      </c>
      <c r="F93" s="45">
        <v>0</v>
      </c>
      <c r="G93" s="20">
        <v>237</v>
      </c>
      <c r="H93" s="28">
        <v>1653</v>
      </c>
      <c r="I93" s="45">
        <v>0</v>
      </c>
      <c r="J93" s="38">
        <f t="shared" si="9"/>
        <v>98.75</v>
      </c>
      <c r="K93" s="38">
        <f t="shared" si="9"/>
        <v>229.58333333333334</v>
      </c>
      <c r="L93" s="45">
        <v>0</v>
      </c>
      <c r="M93" s="23"/>
    </row>
    <row r="94" spans="1:13" ht="16.5" customHeight="1">
      <c r="A94" s="46"/>
      <c r="B94" s="27" t="s">
        <v>182</v>
      </c>
      <c r="C94" s="72" t="s">
        <v>183</v>
      </c>
      <c r="D94" s="45">
        <v>2</v>
      </c>
      <c r="E94" s="20">
        <v>24</v>
      </c>
      <c r="F94" s="147">
        <v>0</v>
      </c>
      <c r="G94" s="20">
        <v>2</v>
      </c>
      <c r="H94" s="28">
        <v>27</v>
      </c>
      <c r="I94" s="151">
        <v>0</v>
      </c>
      <c r="J94" s="38">
        <v>100</v>
      </c>
      <c r="K94" s="38">
        <v>112.5</v>
      </c>
      <c r="L94" s="147">
        <v>0</v>
      </c>
      <c r="M94" s="23"/>
    </row>
    <row r="95" spans="1:13" ht="16.5" customHeight="1">
      <c r="A95" s="24"/>
      <c r="B95" s="27"/>
      <c r="C95" s="69"/>
      <c r="D95" s="45"/>
      <c r="E95" s="20"/>
      <c r="F95" s="148"/>
      <c r="G95" s="20">
        <v>0</v>
      </c>
      <c r="H95" s="28">
        <v>0</v>
      </c>
      <c r="I95" s="118"/>
      <c r="J95" s="38">
        <v>0</v>
      </c>
      <c r="K95" s="38">
        <v>0</v>
      </c>
      <c r="L95" s="148"/>
      <c r="M95" s="23"/>
    </row>
    <row r="96" spans="1:13" ht="16.5" customHeight="1">
      <c r="A96" s="24"/>
      <c r="B96" s="29"/>
      <c r="C96" s="69"/>
      <c r="D96" s="45"/>
      <c r="E96" s="20"/>
      <c r="F96" s="149"/>
      <c r="G96" s="20">
        <v>0</v>
      </c>
      <c r="H96" s="28">
        <v>0</v>
      </c>
      <c r="I96" s="150"/>
      <c r="J96" s="38">
        <v>0</v>
      </c>
      <c r="K96" s="38">
        <v>0</v>
      </c>
      <c r="L96" s="149"/>
      <c r="M96" s="23"/>
    </row>
    <row r="97" spans="1:13" ht="16.5" customHeight="1">
      <c r="A97" s="24"/>
      <c r="B97" s="27" t="s">
        <v>184</v>
      </c>
      <c r="C97" s="69" t="s">
        <v>185</v>
      </c>
      <c r="D97" s="45">
        <v>90</v>
      </c>
      <c r="E97" s="20">
        <v>450</v>
      </c>
      <c r="F97" s="147">
        <v>0</v>
      </c>
      <c r="G97" s="20">
        <v>75</v>
      </c>
      <c r="H97" s="28">
        <v>310</v>
      </c>
      <c r="I97" s="151">
        <v>0</v>
      </c>
      <c r="J97" s="38">
        <f>G97*100/D97</f>
        <v>83.33333333333333</v>
      </c>
      <c r="K97" s="38">
        <f>H97*100/E97</f>
        <v>68.88888888888889</v>
      </c>
      <c r="L97" s="147">
        <v>0</v>
      </c>
      <c r="M97" s="23"/>
    </row>
    <row r="98" spans="1:13" ht="15.75" customHeight="1">
      <c r="A98" s="24"/>
      <c r="B98" s="27"/>
      <c r="C98" s="69" t="s">
        <v>186</v>
      </c>
      <c r="D98" s="45">
        <v>55</v>
      </c>
      <c r="E98" s="20">
        <v>1375</v>
      </c>
      <c r="F98" s="148"/>
      <c r="G98" s="20">
        <v>55</v>
      </c>
      <c r="H98" s="43">
        <v>1348</v>
      </c>
      <c r="I98" s="118"/>
      <c r="J98" s="38">
        <v>100</v>
      </c>
      <c r="K98" s="38">
        <v>98</v>
      </c>
      <c r="L98" s="148"/>
      <c r="M98" s="23"/>
    </row>
    <row r="99" spans="1:13" ht="15.75" customHeight="1">
      <c r="A99" s="24"/>
      <c r="B99" s="27"/>
      <c r="C99" s="69" t="s">
        <v>57</v>
      </c>
      <c r="D99" s="45">
        <v>135</v>
      </c>
      <c r="E99" s="20">
        <v>2700</v>
      </c>
      <c r="F99" s="148"/>
      <c r="G99" s="20">
        <v>103</v>
      </c>
      <c r="H99" s="28">
        <v>1941</v>
      </c>
      <c r="I99" s="118"/>
      <c r="J99" s="38">
        <f>G99*100/D99</f>
        <v>76.29629629629629</v>
      </c>
      <c r="K99" s="38">
        <f>H99*100/E99</f>
        <v>71.88888888888889</v>
      </c>
      <c r="L99" s="148"/>
      <c r="M99" s="23"/>
    </row>
    <row r="100" spans="1:13" ht="16.5" customHeight="1">
      <c r="A100" s="24"/>
      <c r="B100" s="29"/>
      <c r="C100" s="69" t="s">
        <v>187</v>
      </c>
      <c r="D100" s="45">
        <v>315</v>
      </c>
      <c r="E100" s="20">
        <v>5050</v>
      </c>
      <c r="F100" s="149"/>
      <c r="G100" s="20">
        <v>193</v>
      </c>
      <c r="H100" s="28">
        <v>2516</v>
      </c>
      <c r="I100" s="150"/>
      <c r="J100" s="38">
        <f>G100*100/D100</f>
        <v>61.26984126984127</v>
      </c>
      <c r="K100" s="38">
        <f>H100*100/E100</f>
        <v>49.82178217821782</v>
      </c>
      <c r="L100" s="149"/>
      <c r="M100" s="23"/>
    </row>
    <row r="101" spans="1:13" ht="15.75" customHeight="1">
      <c r="A101" s="24"/>
      <c r="B101" s="27" t="s">
        <v>188</v>
      </c>
      <c r="C101" s="69" t="s">
        <v>189</v>
      </c>
      <c r="D101" s="45">
        <v>2</v>
      </c>
      <c r="E101" s="20">
        <v>80</v>
      </c>
      <c r="F101" s="147">
        <v>0</v>
      </c>
      <c r="G101" s="20">
        <v>2</v>
      </c>
      <c r="H101" s="28">
        <v>90</v>
      </c>
      <c r="I101" s="151">
        <v>0</v>
      </c>
      <c r="J101" s="38">
        <v>100</v>
      </c>
      <c r="K101" s="38">
        <v>112.5</v>
      </c>
      <c r="L101" s="147">
        <v>0</v>
      </c>
      <c r="M101" s="23"/>
    </row>
    <row r="102" spans="1:13" ht="15.75" customHeight="1">
      <c r="A102" s="24"/>
      <c r="B102" s="27"/>
      <c r="C102" s="69" t="s">
        <v>190</v>
      </c>
      <c r="D102" s="45">
        <v>90</v>
      </c>
      <c r="E102" s="20">
        <v>720</v>
      </c>
      <c r="F102" s="119"/>
      <c r="G102" s="20">
        <v>151</v>
      </c>
      <c r="H102" s="28">
        <v>1215</v>
      </c>
      <c r="I102" s="121"/>
      <c r="J102" s="38">
        <f>G102*100/D102</f>
        <v>167.77777777777777</v>
      </c>
      <c r="K102" s="38">
        <f>H102*100/E102</f>
        <v>168.75</v>
      </c>
      <c r="L102" s="148"/>
      <c r="M102" s="23"/>
    </row>
    <row r="103" spans="1:13" ht="16.5" customHeight="1">
      <c r="A103" s="24"/>
      <c r="B103" s="27"/>
      <c r="C103" s="69" t="s">
        <v>191</v>
      </c>
      <c r="D103" s="45">
        <v>1</v>
      </c>
      <c r="E103" s="20">
        <v>40</v>
      </c>
      <c r="F103" s="119"/>
      <c r="G103" s="20">
        <v>1</v>
      </c>
      <c r="H103" s="28">
        <v>45</v>
      </c>
      <c r="I103" s="121"/>
      <c r="J103" s="38">
        <v>100</v>
      </c>
      <c r="K103" s="38">
        <v>112.5</v>
      </c>
      <c r="L103" s="148"/>
      <c r="M103" s="23"/>
    </row>
    <row r="104" spans="1:13" ht="17.25" customHeight="1" thickBot="1">
      <c r="A104" s="30"/>
      <c r="B104" s="12"/>
      <c r="C104" s="76" t="s">
        <v>192</v>
      </c>
      <c r="D104" s="48">
        <v>1</v>
      </c>
      <c r="E104" s="32">
        <v>40</v>
      </c>
      <c r="F104" s="120"/>
      <c r="G104" s="32">
        <v>1</v>
      </c>
      <c r="H104" s="49">
        <v>90</v>
      </c>
      <c r="I104" s="122"/>
      <c r="J104" s="50">
        <v>100</v>
      </c>
      <c r="K104" s="50">
        <v>225</v>
      </c>
      <c r="L104" s="149"/>
      <c r="M104" s="35"/>
    </row>
    <row r="105" spans="1:13" ht="23.25" customHeight="1">
      <c r="A105" s="8" t="s">
        <v>18</v>
      </c>
      <c r="B105" s="139" t="s">
        <v>13</v>
      </c>
      <c r="C105" s="101"/>
      <c r="D105" s="59">
        <f>SUM(D106:D107)</f>
        <v>482</v>
      </c>
      <c r="E105" s="59">
        <f>SUM(E106:E107)</f>
        <v>4350</v>
      </c>
      <c r="F105" s="59">
        <v>0</v>
      </c>
      <c r="G105" s="59">
        <f>SUM(G106:G107)</f>
        <v>482</v>
      </c>
      <c r="H105" s="59">
        <f>SUM(H106:H107)</f>
        <v>5128</v>
      </c>
      <c r="I105" s="59">
        <v>0</v>
      </c>
      <c r="J105" s="60">
        <f aca="true" t="shared" si="10" ref="J105:K107">G105*100/D105</f>
        <v>100</v>
      </c>
      <c r="K105" s="60">
        <f t="shared" si="10"/>
        <v>117.88505747126437</v>
      </c>
      <c r="L105" s="59">
        <v>0</v>
      </c>
      <c r="M105" s="17"/>
    </row>
    <row r="106" spans="1:13" ht="18" customHeight="1">
      <c r="A106" s="24"/>
      <c r="B106" s="27" t="s">
        <v>19</v>
      </c>
      <c r="C106" s="69" t="s">
        <v>193</v>
      </c>
      <c r="D106" s="45">
        <v>240</v>
      </c>
      <c r="E106" s="20">
        <v>720</v>
      </c>
      <c r="F106" s="45">
        <v>0</v>
      </c>
      <c r="G106" s="20">
        <v>240</v>
      </c>
      <c r="H106" s="28">
        <v>1200</v>
      </c>
      <c r="I106" s="45">
        <v>0</v>
      </c>
      <c r="J106" s="38">
        <f t="shared" si="10"/>
        <v>100</v>
      </c>
      <c r="K106" s="38">
        <f t="shared" si="10"/>
        <v>166.66666666666666</v>
      </c>
      <c r="L106" s="45">
        <v>0</v>
      </c>
      <c r="M106" s="23"/>
    </row>
    <row r="107" spans="1:13" ht="21.75" customHeight="1" thickBot="1">
      <c r="A107" s="30"/>
      <c r="B107" s="12" t="s">
        <v>194</v>
      </c>
      <c r="C107" s="76" t="s">
        <v>195</v>
      </c>
      <c r="D107" s="48">
        <v>242</v>
      </c>
      <c r="E107" s="32">
        <v>3630</v>
      </c>
      <c r="F107" s="48">
        <v>0</v>
      </c>
      <c r="G107" s="32">
        <v>242</v>
      </c>
      <c r="H107" s="61">
        <v>3928</v>
      </c>
      <c r="I107" s="32">
        <v>0</v>
      </c>
      <c r="J107" s="50">
        <f t="shared" si="10"/>
        <v>100</v>
      </c>
      <c r="K107" s="50">
        <f t="shared" si="10"/>
        <v>108.20936639118457</v>
      </c>
      <c r="L107" s="48">
        <v>0</v>
      </c>
      <c r="M107" s="35"/>
    </row>
  </sheetData>
  <mergeCells count="68">
    <mergeCell ref="F101:F104"/>
    <mergeCell ref="I101:I104"/>
    <mergeCell ref="L101:L104"/>
    <mergeCell ref="B105:C105"/>
    <mergeCell ref="L94:L96"/>
    <mergeCell ref="F97:F100"/>
    <mergeCell ref="I97:I100"/>
    <mergeCell ref="L97:L100"/>
    <mergeCell ref="J90:K90"/>
    <mergeCell ref="B91:C91"/>
    <mergeCell ref="F94:F96"/>
    <mergeCell ref="I94:I96"/>
    <mergeCell ref="B58:C58"/>
    <mergeCell ref="A84:M84"/>
    <mergeCell ref="B89:C89"/>
    <mergeCell ref="D89:F89"/>
    <mergeCell ref="G89:I89"/>
    <mergeCell ref="J89:L89"/>
    <mergeCell ref="M89:M90"/>
    <mergeCell ref="B90:C90"/>
    <mergeCell ref="D90:E90"/>
    <mergeCell ref="G90:H90"/>
    <mergeCell ref="A52:M52"/>
    <mergeCell ref="M56:M57"/>
    <mergeCell ref="B57:C57"/>
    <mergeCell ref="D57:E57"/>
    <mergeCell ref="G57:H57"/>
    <mergeCell ref="J57:K57"/>
    <mergeCell ref="B56:C56"/>
    <mergeCell ref="D56:F56"/>
    <mergeCell ref="G56:I56"/>
    <mergeCell ref="J56:L56"/>
    <mergeCell ref="F39:F42"/>
    <mergeCell ref="I39:I42"/>
    <mergeCell ref="L39:L42"/>
    <mergeCell ref="F43:F45"/>
    <mergeCell ref="I43:I45"/>
    <mergeCell ref="L43:L45"/>
    <mergeCell ref="B35:C35"/>
    <mergeCell ref="F36:F38"/>
    <mergeCell ref="I36:I38"/>
    <mergeCell ref="L36:L38"/>
    <mergeCell ref="M33:M34"/>
    <mergeCell ref="B34:C34"/>
    <mergeCell ref="D34:E34"/>
    <mergeCell ref="A2:M2"/>
    <mergeCell ref="B7:C7"/>
    <mergeCell ref="G34:H34"/>
    <mergeCell ref="J34:K34"/>
    <mergeCell ref="B9:C9"/>
    <mergeCell ref="A28:M28"/>
    <mergeCell ref="B33:C33"/>
    <mergeCell ref="D6:F6"/>
    <mergeCell ref="G6:I6"/>
    <mergeCell ref="J6:L6"/>
    <mergeCell ref="J33:L33"/>
    <mergeCell ref="D33:F33"/>
    <mergeCell ref="G33:I33"/>
    <mergeCell ref="L87:M87"/>
    <mergeCell ref="L4:M4"/>
    <mergeCell ref="A8:C8"/>
    <mergeCell ref="L31:M31"/>
    <mergeCell ref="L54:M54"/>
    <mergeCell ref="M6:M7"/>
    <mergeCell ref="D7:E7"/>
    <mergeCell ref="G7:H7"/>
    <mergeCell ref="J7:K7"/>
    <mergeCell ref="B6:C6"/>
  </mergeCells>
  <printOptions/>
  <pageMargins left="0.35433070866141736" right="0.35433070866141736" top="0.984251968503937" bottom="0.7874015748031497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85" zoomScaleNormal="85" workbookViewId="0" topLeftCell="A84">
      <selection activeCell="J89" sqref="J89"/>
    </sheetView>
  </sheetViews>
  <sheetFormatPr defaultColWidth="8.88671875" defaultRowHeight="13.5"/>
  <cols>
    <col min="1" max="1" width="9.99609375" style="0" customWidth="1"/>
    <col min="2" max="2" width="13.4453125" style="0" customWidth="1"/>
    <col min="3" max="3" width="18.10546875" style="0" customWidth="1"/>
    <col min="4" max="4" width="7.5546875" style="0" customWidth="1"/>
    <col min="5" max="5" width="8.5546875" style="0" customWidth="1"/>
    <col min="6" max="6" width="8.77734375" style="0" customWidth="1"/>
    <col min="7" max="7" width="7.77734375" style="0" customWidth="1"/>
    <col min="8" max="8" width="8.5546875" style="0" customWidth="1"/>
    <col min="9" max="9" width="8.6640625" style="0" customWidth="1"/>
    <col min="10" max="10" width="8.4453125" style="0" customWidth="1"/>
    <col min="11" max="11" width="8.6640625" style="0" customWidth="1"/>
    <col min="12" max="12" width="7.10546875" style="0" customWidth="1"/>
    <col min="13" max="13" width="5.5546875" style="0" customWidth="1"/>
  </cols>
  <sheetData>
    <row r="1" spans="1:16" ht="31.5" customHeight="1">
      <c r="A1" s="142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3"/>
      <c r="O1" s="3"/>
      <c r="P1" s="3"/>
    </row>
    <row r="2" spans="1:16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  <c r="O2" s="3"/>
      <c r="P2" s="3"/>
    </row>
    <row r="3" spans="1:16" ht="15.7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/>
      <c r="O3" s="3"/>
      <c r="P3" s="3"/>
    </row>
    <row r="4" spans="1:16" ht="13.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25" t="s">
        <v>10</v>
      </c>
      <c r="M4" s="125"/>
      <c r="N4" s="1"/>
      <c r="O4" s="1"/>
      <c r="P4" s="1"/>
    </row>
    <row r="5" spans="1:16" ht="14.25" thickBot="1">
      <c r="A5" s="6"/>
      <c r="B5" s="7"/>
      <c r="C5" s="6"/>
      <c r="D5" s="7"/>
      <c r="E5" s="6"/>
      <c r="F5" s="4"/>
      <c r="G5" s="4"/>
      <c r="H5" s="4"/>
      <c r="I5" s="4"/>
      <c r="J5" s="4"/>
      <c r="K5" s="4"/>
      <c r="L5" s="4"/>
      <c r="M5" s="4"/>
      <c r="N5" s="1"/>
      <c r="O5" s="1"/>
      <c r="P5" s="1"/>
    </row>
    <row r="6" spans="1:16" ht="21" customHeight="1">
      <c r="A6" s="8" t="s">
        <v>3</v>
      </c>
      <c r="B6" s="134" t="s">
        <v>4</v>
      </c>
      <c r="C6" s="135"/>
      <c r="D6" s="136" t="s">
        <v>53</v>
      </c>
      <c r="E6" s="137"/>
      <c r="F6" s="138"/>
      <c r="G6" s="139" t="s">
        <v>105</v>
      </c>
      <c r="H6" s="137"/>
      <c r="I6" s="138"/>
      <c r="J6" s="139" t="s">
        <v>106</v>
      </c>
      <c r="K6" s="137"/>
      <c r="L6" s="138"/>
      <c r="M6" s="129" t="s">
        <v>11</v>
      </c>
      <c r="N6" s="2"/>
      <c r="O6" s="2"/>
      <c r="P6" s="2"/>
    </row>
    <row r="7" spans="1:16" ht="21" customHeight="1" thickBot="1">
      <c r="A7" s="10" t="s">
        <v>8</v>
      </c>
      <c r="B7" s="140" t="s">
        <v>9</v>
      </c>
      <c r="C7" s="141"/>
      <c r="D7" s="131" t="s">
        <v>5</v>
      </c>
      <c r="E7" s="132"/>
      <c r="F7" s="11" t="s">
        <v>7</v>
      </c>
      <c r="G7" s="133" t="s">
        <v>5</v>
      </c>
      <c r="H7" s="132"/>
      <c r="I7" s="12" t="s">
        <v>7</v>
      </c>
      <c r="J7" s="133" t="s">
        <v>6</v>
      </c>
      <c r="K7" s="132"/>
      <c r="L7" s="11" t="s">
        <v>7</v>
      </c>
      <c r="M7" s="130"/>
      <c r="N7" s="2"/>
      <c r="O7" s="2"/>
      <c r="P7" s="2"/>
    </row>
    <row r="8" spans="1:13" ht="23.25" customHeight="1">
      <c r="A8" s="126" t="s">
        <v>12</v>
      </c>
      <c r="B8" s="127"/>
      <c r="C8" s="128"/>
      <c r="D8" s="59">
        <f>D9+D35+D60+D94+D106</f>
        <v>6757</v>
      </c>
      <c r="E8" s="59">
        <f>E9+E35+E60+E94+E106</f>
        <v>92045</v>
      </c>
      <c r="F8" s="59">
        <f>F9+F35+F60+F94+F106</f>
        <v>35000</v>
      </c>
      <c r="G8" s="59">
        <f>SUM(G9+G35+G60+G94+G106)</f>
        <v>6155</v>
      </c>
      <c r="H8" s="59">
        <f>SUM(H9+H35+H60+H94+H106)</f>
        <v>87603</v>
      </c>
      <c r="I8" s="59">
        <f>SUM(I9+I35+I60+I94+I106)</f>
        <v>35008</v>
      </c>
      <c r="J8" s="16">
        <f aca="true" t="shared" si="0" ref="J8:L9">G8*100/D8</f>
        <v>91.09072073405358</v>
      </c>
      <c r="K8" s="16">
        <f t="shared" si="0"/>
        <v>95.17409962518333</v>
      </c>
      <c r="L8" s="16">
        <f t="shared" si="0"/>
        <v>100.02285714285715</v>
      </c>
      <c r="M8" s="17"/>
    </row>
    <row r="9" spans="1:13" ht="24" customHeight="1">
      <c r="A9" s="36" t="s">
        <v>108</v>
      </c>
      <c r="B9" s="145" t="s">
        <v>13</v>
      </c>
      <c r="C9" s="146"/>
      <c r="D9" s="37">
        <f aca="true" t="shared" si="1" ref="D9:I9">SUM(D10:D26)</f>
        <v>1703</v>
      </c>
      <c r="E9" s="37">
        <f t="shared" si="1"/>
        <v>19232</v>
      </c>
      <c r="F9" s="37">
        <f t="shared" si="1"/>
        <v>7500</v>
      </c>
      <c r="G9" s="64">
        <f t="shared" si="1"/>
        <v>1773</v>
      </c>
      <c r="H9" s="43">
        <f t="shared" si="1"/>
        <v>16849</v>
      </c>
      <c r="I9" s="37">
        <f t="shared" si="1"/>
        <v>7571</v>
      </c>
      <c r="J9" s="63">
        <f t="shared" si="0"/>
        <v>104.11039342337052</v>
      </c>
      <c r="K9" s="63">
        <f t="shared" si="0"/>
        <v>87.60919301164725</v>
      </c>
      <c r="L9" s="63">
        <f t="shared" si="0"/>
        <v>100.94666666666667</v>
      </c>
      <c r="M9" s="39"/>
    </row>
    <row r="10" spans="1:13" ht="16.5" customHeight="1">
      <c r="A10" s="24"/>
      <c r="B10" s="40" t="s">
        <v>14</v>
      </c>
      <c r="C10" s="69" t="s">
        <v>15</v>
      </c>
      <c r="D10" s="45" t="s">
        <v>48</v>
      </c>
      <c r="E10" s="20">
        <v>60</v>
      </c>
      <c r="F10" s="45">
        <v>0</v>
      </c>
      <c r="G10" s="83" t="s">
        <v>197</v>
      </c>
      <c r="H10" s="20">
        <v>72</v>
      </c>
      <c r="I10" s="45">
        <v>0</v>
      </c>
      <c r="J10" s="19" t="s">
        <v>198</v>
      </c>
      <c r="K10" s="26">
        <f aca="true" t="shared" si="2" ref="K10:K26">H10*100/E10</f>
        <v>120</v>
      </c>
      <c r="L10" s="45">
        <v>0</v>
      </c>
      <c r="M10" s="23"/>
    </row>
    <row r="11" spans="1:13" ht="16.5" customHeight="1">
      <c r="A11" s="24"/>
      <c r="B11" s="40"/>
      <c r="C11" s="69" t="s">
        <v>16</v>
      </c>
      <c r="D11" s="45" t="s">
        <v>48</v>
      </c>
      <c r="E11" s="20">
        <v>20</v>
      </c>
      <c r="F11" s="45">
        <v>0</v>
      </c>
      <c r="G11" s="83" t="s">
        <v>199</v>
      </c>
      <c r="H11" s="45">
        <v>0</v>
      </c>
      <c r="I11" s="45">
        <v>0</v>
      </c>
      <c r="J11" s="19" t="s">
        <v>199</v>
      </c>
      <c r="K11" s="45">
        <v>0</v>
      </c>
      <c r="L11" s="45">
        <v>0</v>
      </c>
      <c r="M11" s="23"/>
    </row>
    <row r="12" spans="1:13" ht="16.5" customHeight="1">
      <c r="A12" s="24"/>
      <c r="B12" s="29"/>
      <c r="C12" s="69" t="s">
        <v>17</v>
      </c>
      <c r="D12" s="45" t="s">
        <v>48</v>
      </c>
      <c r="E12" s="20">
        <v>30</v>
      </c>
      <c r="F12" s="45">
        <v>0</v>
      </c>
      <c r="G12" s="83" t="s">
        <v>199</v>
      </c>
      <c r="H12" s="45">
        <v>0</v>
      </c>
      <c r="I12" s="45">
        <v>0</v>
      </c>
      <c r="J12" s="19" t="s">
        <v>199</v>
      </c>
      <c r="K12" s="45">
        <v>0</v>
      </c>
      <c r="L12" s="45">
        <v>0</v>
      </c>
      <c r="M12" s="23"/>
    </row>
    <row r="13" spans="1:13" ht="16.5" customHeight="1">
      <c r="A13" s="24"/>
      <c r="B13" s="40" t="s">
        <v>109</v>
      </c>
      <c r="C13" s="69" t="s">
        <v>110</v>
      </c>
      <c r="D13" s="45">
        <v>240</v>
      </c>
      <c r="E13" s="20">
        <v>3840</v>
      </c>
      <c r="F13" s="45">
        <v>6660</v>
      </c>
      <c r="G13" s="20">
        <v>232</v>
      </c>
      <c r="H13" s="20">
        <v>4012</v>
      </c>
      <c r="I13" s="77">
        <v>6959</v>
      </c>
      <c r="J13" s="22">
        <f aca="true" t="shared" si="3" ref="J13:J25">G13*100/D13</f>
        <v>96.66666666666667</v>
      </c>
      <c r="K13" s="26">
        <f t="shared" si="2"/>
        <v>104.47916666666667</v>
      </c>
      <c r="L13" s="26">
        <f>I13*100/F13</f>
        <v>104.48948948948949</v>
      </c>
      <c r="M13" s="23"/>
    </row>
    <row r="14" spans="1:13" ht="16.5" customHeight="1">
      <c r="A14" s="24"/>
      <c r="B14" s="40"/>
      <c r="C14" s="69" t="s">
        <v>111</v>
      </c>
      <c r="D14" s="45">
        <v>7</v>
      </c>
      <c r="E14" s="20">
        <v>105</v>
      </c>
      <c r="F14" s="45">
        <v>600</v>
      </c>
      <c r="G14" s="20">
        <v>6</v>
      </c>
      <c r="H14" s="20">
        <v>99</v>
      </c>
      <c r="I14" s="28">
        <v>430</v>
      </c>
      <c r="J14" s="22">
        <f t="shared" si="3"/>
        <v>85.71428571428571</v>
      </c>
      <c r="K14" s="26">
        <f t="shared" si="2"/>
        <v>94.28571428571429</v>
      </c>
      <c r="L14" s="26">
        <v>0</v>
      </c>
      <c r="M14" s="23"/>
    </row>
    <row r="15" spans="1:13" ht="16.5" customHeight="1">
      <c r="A15" s="24"/>
      <c r="B15" s="40"/>
      <c r="C15" s="69" t="s">
        <v>112</v>
      </c>
      <c r="D15" s="45">
        <v>4</v>
      </c>
      <c r="E15" s="20">
        <v>60</v>
      </c>
      <c r="F15" s="45">
        <v>50</v>
      </c>
      <c r="G15" s="45">
        <v>4</v>
      </c>
      <c r="H15" s="45">
        <v>64</v>
      </c>
      <c r="I15" s="45">
        <v>50</v>
      </c>
      <c r="J15" s="22">
        <f t="shared" si="3"/>
        <v>100</v>
      </c>
      <c r="K15" s="26">
        <f t="shared" si="2"/>
        <v>106.66666666666667</v>
      </c>
      <c r="L15" s="26">
        <v>0</v>
      </c>
      <c r="M15" s="23"/>
    </row>
    <row r="16" spans="1:13" ht="16.5" customHeight="1">
      <c r="A16" s="24"/>
      <c r="B16" s="40"/>
      <c r="C16" s="69" t="s">
        <v>113</v>
      </c>
      <c r="D16" s="45">
        <v>4</v>
      </c>
      <c r="E16" s="20">
        <v>60</v>
      </c>
      <c r="F16" s="45">
        <v>0</v>
      </c>
      <c r="G16" s="45">
        <v>0</v>
      </c>
      <c r="H16" s="45">
        <v>0</v>
      </c>
      <c r="I16" s="45">
        <v>0</v>
      </c>
      <c r="J16" s="22">
        <f t="shared" si="3"/>
        <v>0</v>
      </c>
      <c r="K16" s="26">
        <f t="shared" si="2"/>
        <v>0</v>
      </c>
      <c r="L16" s="26">
        <v>0</v>
      </c>
      <c r="M16" s="23"/>
    </row>
    <row r="17" spans="1:13" ht="16.5" customHeight="1">
      <c r="A17" s="24"/>
      <c r="B17" s="40"/>
      <c r="C17" s="69" t="s">
        <v>114</v>
      </c>
      <c r="D17" s="45">
        <v>1</v>
      </c>
      <c r="E17" s="20">
        <v>15</v>
      </c>
      <c r="F17" s="45">
        <v>10</v>
      </c>
      <c r="G17" s="45">
        <v>2</v>
      </c>
      <c r="H17" s="45">
        <v>32</v>
      </c>
      <c r="I17" s="45">
        <v>10</v>
      </c>
      <c r="J17" s="22">
        <f t="shared" si="3"/>
        <v>200</v>
      </c>
      <c r="K17" s="26">
        <f t="shared" si="2"/>
        <v>213.33333333333334</v>
      </c>
      <c r="L17" s="26">
        <f>I17*100/F17</f>
        <v>100</v>
      </c>
      <c r="M17" s="23"/>
    </row>
    <row r="18" spans="1:13" ht="16.5" customHeight="1">
      <c r="A18" s="24"/>
      <c r="B18" s="40"/>
      <c r="C18" s="69" t="s">
        <v>115</v>
      </c>
      <c r="D18" s="45">
        <v>240</v>
      </c>
      <c r="E18" s="20">
        <v>3600</v>
      </c>
      <c r="F18" s="45">
        <v>0</v>
      </c>
      <c r="G18" s="20">
        <v>236</v>
      </c>
      <c r="H18" s="20">
        <v>3502</v>
      </c>
      <c r="I18" s="45">
        <v>0</v>
      </c>
      <c r="J18" s="22">
        <f t="shared" si="3"/>
        <v>98.33333333333333</v>
      </c>
      <c r="K18" s="26">
        <f t="shared" si="2"/>
        <v>97.27777777777777</v>
      </c>
      <c r="L18" s="26">
        <v>0</v>
      </c>
      <c r="M18" s="23"/>
    </row>
    <row r="19" spans="1:13" ht="16.5" customHeight="1">
      <c r="A19" s="24"/>
      <c r="B19" s="40"/>
      <c r="C19" s="69" t="s">
        <v>116</v>
      </c>
      <c r="D19" s="45">
        <v>200</v>
      </c>
      <c r="E19" s="20">
        <v>1000</v>
      </c>
      <c r="F19" s="45">
        <v>100</v>
      </c>
      <c r="G19" s="20">
        <v>201</v>
      </c>
      <c r="H19" s="20">
        <v>1599</v>
      </c>
      <c r="I19" s="45">
        <v>40</v>
      </c>
      <c r="J19" s="22">
        <f t="shared" si="3"/>
        <v>100.5</v>
      </c>
      <c r="K19" s="26">
        <f t="shared" si="2"/>
        <v>159.9</v>
      </c>
      <c r="L19" s="26">
        <f>I19*100/F19</f>
        <v>40</v>
      </c>
      <c r="M19" s="23"/>
    </row>
    <row r="20" spans="1:13" ht="16.5" customHeight="1">
      <c r="A20" s="24"/>
      <c r="B20" s="40"/>
      <c r="C20" s="69" t="s">
        <v>117</v>
      </c>
      <c r="D20" s="45">
        <v>4</v>
      </c>
      <c r="E20" s="20">
        <v>24</v>
      </c>
      <c r="F20" s="45">
        <v>80</v>
      </c>
      <c r="G20" s="20">
        <v>8</v>
      </c>
      <c r="H20" s="20">
        <v>40</v>
      </c>
      <c r="I20" s="45" t="s">
        <v>62</v>
      </c>
      <c r="J20" s="22">
        <f t="shared" si="3"/>
        <v>200</v>
      </c>
      <c r="K20" s="26">
        <f t="shared" si="2"/>
        <v>166.66666666666666</v>
      </c>
      <c r="L20" s="26">
        <v>0</v>
      </c>
      <c r="M20" s="23"/>
    </row>
    <row r="21" spans="1:13" ht="16.5" customHeight="1">
      <c r="A21" s="24"/>
      <c r="B21" s="29"/>
      <c r="C21" s="69" t="s">
        <v>118</v>
      </c>
      <c r="D21" s="45">
        <v>12</v>
      </c>
      <c r="E21" s="20">
        <v>72</v>
      </c>
      <c r="F21" s="45">
        <v>0</v>
      </c>
      <c r="G21" s="45">
        <v>1</v>
      </c>
      <c r="H21" s="45">
        <v>0</v>
      </c>
      <c r="I21" s="45">
        <v>0</v>
      </c>
      <c r="J21" s="22">
        <f t="shared" si="3"/>
        <v>8.333333333333334</v>
      </c>
      <c r="K21" s="26">
        <f t="shared" si="2"/>
        <v>0</v>
      </c>
      <c r="L21" s="26">
        <v>0</v>
      </c>
      <c r="M21" s="23"/>
    </row>
    <row r="22" spans="1:13" ht="16.5" customHeight="1">
      <c r="A22" s="24"/>
      <c r="B22" s="40" t="s">
        <v>119</v>
      </c>
      <c r="C22" s="69" t="s">
        <v>120</v>
      </c>
      <c r="D22" s="45">
        <v>210</v>
      </c>
      <c r="E22" s="20">
        <v>2310</v>
      </c>
      <c r="F22" s="45">
        <v>0</v>
      </c>
      <c r="G22" s="20">
        <v>316</v>
      </c>
      <c r="H22" s="20">
        <v>1524</v>
      </c>
      <c r="I22" s="45">
        <v>0</v>
      </c>
      <c r="J22" s="22">
        <f t="shared" si="3"/>
        <v>150.47619047619048</v>
      </c>
      <c r="K22" s="26">
        <f t="shared" si="2"/>
        <v>65.97402597402598</v>
      </c>
      <c r="L22" s="45">
        <v>0</v>
      </c>
      <c r="M22" s="23"/>
    </row>
    <row r="23" spans="1:13" ht="16.5" customHeight="1">
      <c r="A23" s="24"/>
      <c r="B23" s="40" t="s">
        <v>121</v>
      </c>
      <c r="C23" s="69" t="s">
        <v>122</v>
      </c>
      <c r="D23" s="45">
        <v>748</v>
      </c>
      <c r="E23" s="20">
        <v>7816</v>
      </c>
      <c r="F23" s="45">
        <v>0</v>
      </c>
      <c r="G23" s="20">
        <v>737</v>
      </c>
      <c r="H23" s="20">
        <v>5752</v>
      </c>
      <c r="I23" s="45">
        <v>82</v>
      </c>
      <c r="J23" s="22">
        <f t="shared" si="3"/>
        <v>98.52941176470588</v>
      </c>
      <c r="K23" s="26">
        <f t="shared" si="2"/>
        <v>73.59263050153531</v>
      </c>
      <c r="L23" s="26">
        <v>0</v>
      </c>
      <c r="M23" s="23"/>
    </row>
    <row r="24" spans="1:13" ht="16.5" customHeight="1">
      <c r="A24" s="24"/>
      <c r="B24" s="29"/>
      <c r="C24" s="69" t="s">
        <v>123</v>
      </c>
      <c r="D24" s="45">
        <v>24</v>
      </c>
      <c r="E24" s="20">
        <v>120</v>
      </c>
      <c r="F24" s="45">
        <v>0</v>
      </c>
      <c r="G24" s="45">
        <v>24</v>
      </c>
      <c r="H24" s="20">
        <v>120</v>
      </c>
      <c r="I24" s="45">
        <v>0</v>
      </c>
      <c r="J24" s="22">
        <f t="shared" si="3"/>
        <v>100</v>
      </c>
      <c r="K24" s="26">
        <f t="shared" si="2"/>
        <v>100</v>
      </c>
      <c r="L24" s="45">
        <v>0</v>
      </c>
      <c r="M24" s="23"/>
    </row>
    <row r="25" spans="1:13" ht="16.5" customHeight="1">
      <c r="A25" s="24"/>
      <c r="B25" s="40" t="s">
        <v>124</v>
      </c>
      <c r="C25" s="69" t="s">
        <v>125</v>
      </c>
      <c r="D25" s="45">
        <v>4</v>
      </c>
      <c r="E25" s="20">
        <v>36</v>
      </c>
      <c r="F25" s="45">
        <v>0</v>
      </c>
      <c r="G25" s="20">
        <v>4</v>
      </c>
      <c r="H25" s="20">
        <v>9</v>
      </c>
      <c r="I25" s="45">
        <v>0</v>
      </c>
      <c r="J25" s="22">
        <f t="shared" si="3"/>
        <v>100</v>
      </c>
      <c r="K25" s="26">
        <f t="shared" si="2"/>
        <v>25</v>
      </c>
      <c r="L25" s="45">
        <v>0</v>
      </c>
      <c r="M25" s="23"/>
    </row>
    <row r="26" spans="1:13" ht="16.5" customHeight="1" thickBot="1">
      <c r="A26" s="30"/>
      <c r="B26" s="11"/>
      <c r="C26" s="13" t="s">
        <v>126</v>
      </c>
      <c r="D26" s="54">
        <v>5</v>
      </c>
      <c r="E26" s="53">
        <v>64</v>
      </c>
      <c r="F26" s="54">
        <v>0</v>
      </c>
      <c r="G26" s="54">
        <v>2</v>
      </c>
      <c r="H26" s="54">
        <v>24</v>
      </c>
      <c r="I26" s="32">
        <v>0</v>
      </c>
      <c r="J26" s="33">
        <v>0</v>
      </c>
      <c r="K26" s="34">
        <f t="shared" si="2"/>
        <v>37.5</v>
      </c>
      <c r="L26" s="32">
        <v>0</v>
      </c>
      <c r="M26" s="55"/>
    </row>
    <row r="27" spans="1:13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28.5" customHeight="1">
      <c r="A28" s="142" t="s">
        <v>100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8.75" customHeight="1">
      <c r="A30" s="4" t="s">
        <v>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8.75" customHeight="1">
      <c r="A31" s="4" t="s">
        <v>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125" t="s">
        <v>10</v>
      </c>
      <c r="M31" s="125"/>
    </row>
    <row r="32" spans="1:13" ht="20.25" customHeight="1" thickBot="1">
      <c r="A32" s="6"/>
      <c r="B32" s="7"/>
      <c r="C32" s="6"/>
      <c r="D32" s="7"/>
      <c r="E32" s="6"/>
      <c r="F32" s="4"/>
      <c r="G32" s="4"/>
      <c r="H32" s="4"/>
      <c r="I32" s="4"/>
      <c r="J32" s="4"/>
      <c r="K32" s="4"/>
      <c r="L32" s="4"/>
      <c r="M32" s="4"/>
    </row>
    <row r="33" spans="1:13" ht="23.25" customHeight="1">
      <c r="A33" s="8" t="s">
        <v>3</v>
      </c>
      <c r="B33" s="134" t="s">
        <v>4</v>
      </c>
      <c r="C33" s="135"/>
      <c r="D33" s="136" t="s">
        <v>53</v>
      </c>
      <c r="E33" s="137"/>
      <c r="F33" s="138"/>
      <c r="G33" s="139" t="s">
        <v>105</v>
      </c>
      <c r="H33" s="137"/>
      <c r="I33" s="138"/>
      <c r="J33" s="139" t="s">
        <v>106</v>
      </c>
      <c r="K33" s="137"/>
      <c r="L33" s="138"/>
      <c r="M33" s="129" t="s">
        <v>11</v>
      </c>
    </row>
    <row r="34" spans="1:13" ht="24.75" customHeight="1" thickBot="1">
      <c r="A34" s="10" t="s">
        <v>8</v>
      </c>
      <c r="B34" s="140" t="s">
        <v>9</v>
      </c>
      <c r="C34" s="141"/>
      <c r="D34" s="131" t="s">
        <v>5</v>
      </c>
      <c r="E34" s="132"/>
      <c r="F34" s="11" t="s">
        <v>7</v>
      </c>
      <c r="G34" s="133" t="s">
        <v>5</v>
      </c>
      <c r="H34" s="132"/>
      <c r="I34" s="12" t="s">
        <v>7</v>
      </c>
      <c r="J34" s="133" t="s">
        <v>6</v>
      </c>
      <c r="K34" s="132"/>
      <c r="L34" s="11" t="s">
        <v>7</v>
      </c>
      <c r="M34" s="130"/>
    </row>
    <row r="35" spans="1:13" ht="25.5" customHeight="1">
      <c r="A35" s="36" t="s">
        <v>127</v>
      </c>
      <c r="B35" s="145" t="s">
        <v>13</v>
      </c>
      <c r="C35" s="146"/>
      <c r="D35" s="37">
        <f aca="true" t="shared" si="4" ref="D35:L35">SUM(D36:D50)</f>
        <v>1622</v>
      </c>
      <c r="E35" s="37">
        <f t="shared" si="4"/>
        <v>42170</v>
      </c>
      <c r="F35" s="37">
        <v>0</v>
      </c>
      <c r="G35" s="37">
        <f>SUM(G36:G50)</f>
        <v>1476</v>
      </c>
      <c r="H35" s="37">
        <f>SUM(H36:H50)</f>
        <v>41512</v>
      </c>
      <c r="I35" s="37">
        <f t="shared" si="4"/>
        <v>0</v>
      </c>
      <c r="J35" s="65">
        <f aca="true" t="shared" si="5" ref="J35:J50">G35*100/D35</f>
        <v>90.99876695437732</v>
      </c>
      <c r="K35" s="65">
        <f aca="true" t="shared" si="6" ref="K35:K50">H35*100/E35</f>
        <v>98.43964903960162</v>
      </c>
      <c r="L35" s="37">
        <f t="shared" si="4"/>
        <v>0</v>
      </c>
      <c r="M35" s="39"/>
    </row>
    <row r="36" spans="1:13" ht="20.25" customHeight="1">
      <c r="A36" s="36"/>
      <c r="B36" s="27" t="s">
        <v>128</v>
      </c>
      <c r="C36" s="69" t="s">
        <v>129</v>
      </c>
      <c r="D36" s="45">
        <v>240</v>
      </c>
      <c r="E36" s="20">
        <v>24000</v>
      </c>
      <c r="F36" s="147">
        <v>0</v>
      </c>
      <c r="G36" s="20">
        <v>251</v>
      </c>
      <c r="H36" s="42">
        <v>23507</v>
      </c>
      <c r="I36" s="147">
        <v>0</v>
      </c>
      <c r="J36" s="38">
        <f t="shared" si="5"/>
        <v>104.58333333333333</v>
      </c>
      <c r="K36" s="38">
        <f t="shared" si="6"/>
        <v>97.94583333333334</v>
      </c>
      <c r="L36" s="147">
        <v>0</v>
      </c>
      <c r="M36" s="23"/>
    </row>
    <row r="37" spans="1:13" ht="18.75" customHeight="1">
      <c r="A37" s="24"/>
      <c r="B37" s="27"/>
      <c r="C37" s="69" t="s">
        <v>130</v>
      </c>
      <c r="D37" s="45">
        <v>360</v>
      </c>
      <c r="E37" s="20">
        <v>9060</v>
      </c>
      <c r="F37" s="148"/>
      <c r="G37" s="20">
        <v>354</v>
      </c>
      <c r="H37" s="42">
        <v>9318</v>
      </c>
      <c r="I37" s="148"/>
      <c r="J37" s="38">
        <f t="shared" si="5"/>
        <v>98.33333333333333</v>
      </c>
      <c r="K37" s="38">
        <f t="shared" si="6"/>
        <v>102.8476821192053</v>
      </c>
      <c r="L37" s="148"/>
      <c r="M37" s="23"/>
    </row>
    <row r="38" spans="1:13" ht="16.5" customHeight="1">
      <c r="A38" s="24"/>
      <c r="B38" s="29"/>
      <c r="C38" s="69" t="s">
        <v>131</v>
      </c>
      <c r="D38" s="45">
        <v>198</v>
      </c>
      <c r="E38" s="20">
        <v>3960</v>
      </c>
      <c r="F38" s="149"/>
      <c r="G38" s="20">
        <v>185</v>
      </c>
      <c r="H38" s="42">
        <v>3769</v>
      </c>
      <c r="I38" s="149"/>
      <c r="J38" s="38">
        <f t="shared" si="5"/>
        <v>93.43434343434343</v>
      </c>
      <c r="K38" s="38">
        <f t="shared" si="6"/>
        <v>95.17676767676768</v>
      </c>
      <c r="L38" s="149"/>
      <c r="M38" s="23"/>
    </row>
    <row r="39" spans="1:13" ht="18" customHeight="1">
      <c r="A39" s="24"/>
      <c r="B39" s="27" t="s">
        <v>39</v>
      </c>
      <c r="C39" s="69" t="s">
        <v>132</v>
      </c>
      <c r="D39" s="45">
        <v>48</v>
      </c>
      <c r="E39" s="20">
        <v>480</v>
      </c>
      <c r="F39" s="147">
        <v>0</v>
      </c>
      <c r="G39" s="20">
        <v>17</v>
      </c>
      <c r="H39" s="44">
        <v>79</v>
      </c>
      <c r="I39" s="147">
        <v>0</v>
      </c>
      <c r="J39" s="38">
        <f t="shared" si="5"/>
        <v>35.416666666666664</v>
      </c>
      <c r="K39" s="38">
        <f t="shared" si="6"/>
        <v>16.458333333333332</v>
      </c>
      <c r="L39" s="147">
        <v>0</v>
      </c>
      <c r="M39" s="23"/>
    </row>
    <row r="40" spans="1:13" ht="17.25" customHeight="1">
      <c r="A40" s="24"/>
      <c r="B40" s="27"/>
      <c r="C40" s="69" t="s">
        <v>133</v>
      </c>
      <c r="D40" s="45">
        <v>96</v>
      </c>
      <c r="E40" s="20">
        <v>480</v>
      </c>
      <c r="F40" s="148"/>
      <c r="G40" s="20">
        <v>78</v>
      </c>
      <c r="H40" s="44">
        <v>311</v>
      </c>
      <c r="I40" s="148"/>
      <c r="J40" s="38">
        <f t="shared" si="5"/>
        <v>81.25</v>
      </c>
      <c r="K40" s="38">
        <f t="shared" si="6"/>
        <v>64.79166666666667</v>
      </c>
      <c r="L40" s="148"/>
      <c r="M40" s="23"/>
    </row>
    <row r="41" spans="1:13" ht="17.25" customHeight="1">
      <c r="A41" s="24"/>
      <c r="B41" s="27"/>
      <c r="C41" s="69" t="s">
        <v>134</v>
      </c>
      <c r="D41" s="45">
        <v>48</v>
      </c>
      <c r="E41" s="20">
        <v>240</v>
      </c>
      <c r="F41" s="148"/>
      <c r="G41" s="20">
        <v>17</v>
      </c>
      <c r="H41" s="44">
        <v>79</v>
      </c>
      <c r="I41" s="148"/>
      <c r="J41" s="38">
        <f t="shared" si="5"/>
        <v>35.416666666666664</v>
      </c>
      <c r="K41" s="38">
        <f t="shared" si="6"/>
        <v>32.916666666666664</v>
      </c>
      <c r="L41" s="148"/>
      <c r="M41" s="23"/>
    </row>
    <row r="42" spans="1:13" ht="18" customHeight="1">
      <c r="A42" s="24"/>
      <c r="B42" s="29"/>
      <c r="C42" s="69" t="s">
        <v>135</v>
      </c>
      <c r="D42" s="45">
        <v>96</v>
      </c>
      <c r="E42" s="20">
        <v>480</v>
      </c>
      <c r="F42" s="149"/>
      <c r="G42" s="20">
        <v>88</v>
      </c>
      <c r="H42" s="44">
        <v>611</v>
      </c>
      <c r="I42" s="149"/>
      <c r="J42" s="38">
        <f t="shared" si="5"/>
        <v>91.66666666666667</v>
      </c>
      <c r="K42" s="38">
        <f t="shared" si="6"/>
        <v>127.29166666666667</v>
      </c>
      <c r="L42" s="149"/>
      <c r="M42" s="23"/>
    </row>
    <row r="43" spans="1:13" ht="19.5" customHeight="1">
      <c r="A43" s="24"/>
      <c r="B43" s="27" t="s">
        <v>136</v>
      </c>
      <c r="C43" s="69" t="s">
        <v>137</v>
      </c>
      <c r="D43" s="45">
        <v>10</v>
      </c>
      <c r="E43" s="20">
        <v>300</v>
      </c>
      <c r="F43" s="147">
        <v>0</v>
      </c>
      <c r="G43" s="20">
        <v>5</v>
      </c>
      <c r="H43" s="44">
        <v>173</v>
      </c>
      <c r="I43" s="147">
        <v>0</v>
      </c>
      <c r="J43" s="38">
        <f t="shared" si="5"/>
        <v>50</v>
      </c>
      <c r="K43" s="38">
        <f t="shared" si="6"/>
        <v>57.666666666666664</v>
      </c>
      <c r="L43" s="147">
        <v>0</v>
      </c>
      <c r="M43" s="23"/>
    </row>
    <row r="44" spans="1:13" ht="18.75" customHeight="1">
      <c r="A44" s="24"/>
      <c r="B44" s="27"/>
      <c r="C44" s="69" t="s">
        <v>138</v>
      </c>
      <c r="D44" s="45">
        <v>1</v>
      </c>
      <c r="E44" s="20">
        <v>20</v>
      </c>
      <c r="F44" s="148"/>
      <c r="G44" s="20">
        <v>1</v>
      </c>
      <c r="H44" s="44">
        <v>14</v>
      </c>
      <c r="I44" s="148"/>
      <c r="J44" s="38">
        <f t="shared" si="5"/>
        <v>100</v>
      </c>
      <c r="K44" s="38">
        <f t="shared" si="6"/>
        <v>70</v>
      </c>
      <c r="L44" s="148"/>
      <c r="M44" s="23"/>
    </row>
    <row r="45" spans="1:13" ht="19.5" customHeight="1">
      <c r="A45" s="24"/>
      <c r="B45" s="29"/>
      <c r="C45" s="69" t="s">
        <v>139</v>
      </c>
      <c r="D45" s="45">
        <v>2</v>
      </c>
      <c r="E45" s="20">
        <v>10</v>
      </c>
      <c r="F45" s="149"/>
      <c r="G45" s="20">
        <v>0</v>
      </c>
      <c r="H45" s="28">
        <v>0</v>
      </c>
      <c r="I45" s="149"/>
      <c r="J45" s="38">
        <f t="shared" si="5"/>
        <v>0</v>
      </c>
      <c r="K45" s="38">
        <f t="shared" si="6"/>
        <v>0</v>
      </c>
      <c r="L45" s="149"/>
      <c r="M45" s="23"/>
    </row>
    <row r="46" spans="1:13" ht="19.5" customHeight="1">
      <c r="A46" s="24"/>
      <c r="B46" s="27" t="s">
        <v>140</v>
      </c>
      <c r="C46" s="69" t="s">
        <v>141</v>
      </c>
      <c r="D46" s="45">
        <v>10</v>
      </c>
      <c r="E46" s="20">
        <v>100</v>
      </c>
      <c r="F46" s="45">
        <v>0</v>
      </c>
      <c r="G46" s="20">
        <v>10</v>
      </c>
      <c r="H46" s="28">
        <v>84</v>
      </c>
      <c r="I46" s="45">
        <v>0</v>
      </c>
      <c r="J46" s="38">
        <f t="shared" si="5"/>
        <v>100</v>
      </c>
      <c r="K46" s="38">
        <f t="shared" si="6"/>
        <v>84</v>
      </c>
      <c r="L46" s="45">
        <v>0</v>
      </c>
      <c r="M46" s="23"/>
    </row>
    <row r="47" spans="1:13" ht="20.25" customHeight="1">
      <c r="A47" s="46"/>
      <c r="B47" s="27"/>
      <c r="C47" s="72" t="s">
        <v>142</v>
      </c>
      <c r="D47" s="45">
        <v>1</v>
      </c>
      <c r="E47" s="20">
        <v>20</v>
      </c>
      <c r="F47" s="45">
        <v>0</v>
      </c>
      <c r="G47" s="20">
        <v>1</v>
      </c>
      <c r="H47" s="28">
        <v>14</v>
      </c>
      <c r="I47" s="45">
        <v>0</v>
      </c>
      <c r="J47" s="38">
        <f t="shared" si="5"/>
        <v>100</v>
      </c>
      <c r="K47" s="38">
        <f t="shared" si="6"/>
        <v>70</v>
      </c>
      <c r="L47" s="45">
        <v>0</v>
      </c>
      <c r="M47" s="23"/>
    </row>
    <row r="48" spans="1:13" ht="20.25" customHeight="1">
      <c r="A48" s="24"/>
      <c r="B48" s="29"/>
      <c r="C48" s="69" t="s">
        <v>40</v>
      </c>
      <c r="D48" s="45">
        <v>12</v>
      </c>
      <c r="E48" s="20">
        <v>600</v>
      </c>
      <c r="F48" s="45">
        <v>0</v>
      </c>
      <c r="G48" s="20">
        <v>12</v>
      </c>
      <c r="H48" s="28">
        <v>645</v>
      </c>
      <c r="I48" s="45">
        <v>0</v>
      </c>
      <c r="J48" s="38">
        <f t="shared" si="5"/>
        <v>100</v>
      </c>
      <c r="K48" s="38">
        <f t="shared" si="6"/>
        <v>107.5</v>
      </c>
      <c r="L48" s="45">
        <v>0</v>
      </c>
      <c r="M48" s="23"/>
    </row>
    <row r="49" spans="1:13" ht="21" customHeight="1">
      <c r="A49" s="46"/>
      <c r="B49" s="19" t="s">
        <v>143</v>
      </c>
      <c r="C49" s="72" t="s">
        <v>143</v>
      </c>
      <c r="D49" s="45">
        <v>260</v>
      </c>
      <c r="E49" s="20">
        <v>260</v>
      </c>
      <c r="F49" s="45">
        <v>0</v>
      </c>
      <c r="G49" s="20">
        <v>216</v>
      </c>
      <c r="H49" s="28">
        <v>216</v>
      </c>
      <c r="I49" s="45">
        <v>0</v>
      </c>
      <c r="J49" s="38">
        <f t="shared" si="5"/>
        <v>83.07692307692308</v>
      </c>
      <c r="K49" s="38">
        <f t="shared" si="6"/>
        <v>83.07692307692308</v>
      </c>
      <c r="L49" s="45">
        <v>0</v>
      </c>
      <c r="M49" s="23"/>
    </row>
    <row r="50" spans="1:13" ht="24" customHeight="1" thickBot="1">
      <c r="A50" s="47"/>
      <c r="B50" s="31" t="s">
        <v>144</v>
      </c>
      <c r="C50" s="73" t="s">
        <v>145</v>
      </c>
      <c r="D50" s="48">
        <v>240</v>
      </c>
      <c r="E50" s="32">
        <v>2160</v>
      </c>
      <c r="F50" s="48">
        <v>0</v>
      </c>
      <c r="G50" s="32">
        <v>241</v>
      </c>
      <c r="H50" s="49">
        <v>2692</v>
      </c>
      <c r="I50" s="48">
        <v>0</v>
      </c>
      <c r="J50" s="50">
        <f t="shared" si="5"/>
        <v>100.41666666666667</v>
      </c>
      <c r="K50" s="50">
        <f t="shared" si="6"/>
        <v>124.62962962962963</v>
      </c>
      <c r="L50" s="48">
        <v>0</v>
      </c>
      <c r="M50" s="35"/>
    </row>
    <row r="51" spans="1:13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7.2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28.5" customHeight="1">
      <c r="A53" s="142" t="s">
        <v>100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</row>
    <row r="54" spans="1:13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3.5">
      <c r="A55" s="4" t="s">
        <v>1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3.5">
      <c r="A56" s="4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125" t="s">
        <v>10</v>
      </c>
      <c r="M56" s="125"/>
    </row>
    <row r="57" spans="1:13" ht="14.25" thickBot="1">
      <c r="A57" s="6"/>
      <c r="B57" s="7"/>
      <c r="C57" s="6"/>
      <c r="D57" s="7"/>
      <c r="E57" s="6"/>
      <c r="F57" s="4"/>
      <c r="G57" s="4"/>
      <c r="H57" s="4"/>
      <c r="I57" s="4"/>
      <c r="J57" s="4"/>
      <c r="K57" s="4"/>
      <c r="L57" s="4"/>
      <c r="M57" s="4"/>
    </row>
    <row r="58" spans="1:13" ht="13.5">
      <c r="A58" s="8" t="s">
        <v>3</v>
      </c>
      <c r="B58" s="134" t="s">
        <v>4</v>
      </c>
      <c r="C58" s="135"/>
      <c r="D58" s="136" t="s">
        <v>53</v>
      </c>
      <c r="E58" s="137"/>
      <c r="F58" s="138"/>
      <c r="G58" s="139" t="s">
        <v>105</v>
      </c>
      <c r="H58" s="137"/>
      <c r="I58" s="138"/>
      <c r="J58" s="139" t="s">
        <v>106</v>
      </c>
      <c r="K58" s="137"/>
      <c r="L58" s="138"/>
      <c r="M58" s="129" t="s">
        <v>11</v>
      </c>
    </row>
    <row r="59" spans="1:13" ht="14.25" thickBot="1">
      <c r="A59" s="10" t="s">
        <v>8</v>
      </c>
      <c r="B59" s="140" t="s">
        <v>9</v>
      </c>
      <c r="C59" s="141"/>
      <c r="D59" s="131" t="s">
        <v>5</v>
      </c>
      <c r="E59" s="132"/>
      <c r="F59" s="11" t="s">
        <v>7</v>
      </c>
      <c r="G59" s="133" t="s">
        <v>5</v>
      </c>
      <c r="H59" s="132"/>
      <c r="I59" s="12" t="s">
        <v>7</v>
      </c>
      <c r="J59" s="133" t="s">
        <v>6</v>
      </c>
      <c r="K59" s="132"/>
      <c r="L59" s="11" t="s">
        <v>7</v>
      </c>
      <c r="M59" s="130"/>
    </row>
    <row r="60" spans="1:13" ht="13.5">
      <c r="A60" s="36" t="s">
        <v>146</v>
      </c>
      <c r="B60" s="145" t="s">
        <v>13</v>
      </c>
      <c r="C60" s="146"/>
      <c r="D60" s="37">
        <f aca="true" t="shared" si="7" ref="D60:I60">SUM(D61:D84)</f>
        <v>1779</v>
      </c>
      <c r="E60" s="37">
        <f t="shared" si="7"/>
        <v>14374</v>
      </c>
      <c r="F60" s="37">
        <f t="shared" si="7"/>
        <v>19167</v>
      </c>
      <c r="G60" s="37">
        <f t="shared" si="7"/>
        <v>1367</v>
      </c>
      <c r="H60" s="43">
        <f t="shared" si="7"/>
        <v>13469</v>
      </c>
      <c r="I60" s="37">
        <f t="shared" si="7"/>
        <v>19104</v>
      </c>
      <c r="J60" s="65">
        <f aca="true" t="shared" si="8" ref="J60:L72">G60*100/D60</f>
        <v>76.84092186621697</v>
      </c>
      <c r="K60" s="65">
        <f t="shared" si="8"/>
        <v>93.70390983720607</v>
      </c>
      <c r="L60" s="65">
        <f>I60*100/F60</f>
        <v>99.6713100641728</v>
      </c>
      <c r="M60" s="39"/>
    </row>
    <row r="61" spans="1:13" ht="13.5">
      <c r="A61" s="24"/>
      <c r="B61" s="27" t="s">
        <v>147</v>
      </c>
      <c r="C61" s="69" t="s">
        <v>148</v>
      </c>
      <c r="D61" s="45">
        <v>2</v>
      </c>
      <c r="E61" s="20">
        <v>30</v>
      </c>
      <c r="F61" s="45">
        <v>300</v>
      </c>
      <c r="G61" s="20">
        <v>5</v>
      </c>
      <c r="H61" s="20">
        <v>156</v>
      </c>
      <c r="I61" s="20">
        <v>286</v>
      </c>
      <c r="J61" s="38">
        <f t="shared" si="8"/>
        <v>250</v>
      </c>
      <c r="K61" s="38">
        <f t="shared" si="8"/>
        <v>520</v>
      </c>
      <c r="L61" s="38">
        <f t="shared" si="8"/>
        <v>95.33333333333333</v>
      </c>
      <c r="M61" s="23"/>
    </row>
    <row r="62" spans="1:13" ht="13.5">
      <c r="A62" s="24"/>
      <c r="B62" s="27" t="s">
        <v>149</v>
      </c>
      <c r="C62" s="69" t="s">
        <v>150</v>
      </c>
      <c r="D62" s="45">
        <v>2</v>
      </c>
      <c r="E62" s="20">
        <v>20</v>
      </c>
      <c r="F62" s="45">
        <v>300</v>
      </c>
      <c r="G62" s="20">
        <v>4</v>
      </c>
      <c r="H62" s="20">
        <v>27</v>
      </c>
      <c r="I62" s="20">
        <v>299</v>
      </c>
      <c r="J62" s="38">
        <f t="shared" si="8"/>
        <v>200</v>
      </c>
      <c r="K62" s="38">
        <f t="shared" si="8"/>
        <v>135</v>
      </c>
      <c r="L62" s="38">
        <f t="shared" si="8"/>
        <v>99.66666666666667</v>
      </c>
      <c r="M62" s="23"/>
    </row>
    <row r="63" spans="1:13" ht="13.5">
      <c r="A63" s="24"/>
      <c r="B63" s="29"/>
      <c r="C63" s="69" t="s">
        <v>151</v>
      </c>
      <c r="D63" s="45">
        <v>12</v>
      </c>
      <c r="E63" s="20">
        <v>180</v>
      </c>
      <c r="F63" s="45">
        <v>87</v>
      </c>
      <c r="G63" s="20">
        <v>12</v>
      </c>
      <c r="H63" s="20">
        <v>67</v>
      </c>
      <c r="I63" s="20">
        <v>87</v>
      </c>
      <c r="J63" s="38">
        <f t="shared" si="8"/>
        <v>100</v>
      </c>
      <c r="K63" s="38">
        <f t="shared" si="8"/>
        <v>37.22222222222222</v>
      </c>
      <c r="L63" s="38">
        <f t="shared" si="8"/>
        <v>100</v>
      </c>
      <c r="M63" s="23"/>
    </row>
    <row r="64" spans="1:13" ht="13.5">
      <c r="A64" s="24"/>
      <c r="B64" s="27" t="s">
        <v>152</v>
      </c>
      <c r="C64" s="69" t="s">
        <v>153</v>
      </c>
      <c r="D64" s="45">
        <v>1</v>
      </c>
      <c r="E64" s="20">
        <v>300</v>
      </c>
      <c r="F64" s="45">
        <v>500</v>
      </c>
      <c r="G64" s="20">
        <v>1</v>
      </c>
      <c r="H64" s="20">
        <v>142</v>
      </c>
      <c r="I64" s="20">
        <v>500</v>
      </c>
      <c r="J64" s="38">
        <f t="shared" si="8"/>
        <v>100</v>
      </c>
      <c r="K64" s="38">
        <f t="shared" si="8"/>
        <v>47.333333333333336</v>
      </c>
      <c r="L64" s="38">
        <f t="shared" si="8"/>
        <v>100</v>
      </c>
      <c r="M64" s="23"/>
    </row>
    <row r="65" spans="1:13" ht="13.5">
      <c r="A65" s="24"/>
      <c r="B65" s="29" t="s">
        <v>154</v>
      </c>
      <c r="C65" s="69" t="s">
        <v>155</v>
      </c>
      <c r="D65" s="45">
        <v>2</v>
      </c>
      <c r="E65" s="20">
        <v>30</v>
      </c>
      <c r="F65" s="45">
        <v>400</v>
      </c>
      <c r="G65" s="20">
        <v>2</v>
      </c>
      <c r="H65" s="20">
        <v>25</v>
      </c>
      <c r="I65" s="20">
        <v>400</v>
      </c>
      <c r="J65" s="38">
        <f t="shared" si="8"/>
        <v>100</v>
      </c>
      <c r="K65" s="38">
        <f t="shared" si="8"/>
        <v>83.33333333333333</v>
      </c>
      <c r="L65" s="38">
        <f t="shared" si="8"/>
        <v>100</v>
      </c>
      <c r="M65" s="23"/>
    </row>
    <row r="66" spans="1:13" ht="13.5">
      <c r="A66" s="24"/>
      <c r="B66" s="27" t="s">
        <v>156</v>
      </c>
      <c r="C66" s="69" t="s">
        <v>157</v>
      </c>
      <c r="D66" s="45">
        <v>1</v>
      </c>
      <c r="E66" s="20">
        <v>800</v>
      </c>
      <c r="F66" s="45">
        <v>5500</v>
      </c>
      <c r="G66" s="20">
        <v>1</v>
      </c>
      <c r="H66" s="20">
        <v>1200</v>
      </c>
      <c r="I66" s="20">
        <v>5500</v>
      </c>
      <c r="J66" s="38">
        <f aca="true" t="shared" si="9" ref="J66:K71">G66*100/D66</f>
        <v>100</v>
      </c>
      <c r="K66" s="38">
        <f t="shared" si="9"/>
        <v>150</v>
      </c>
      <c r="L66" s="38">
        <f t="shared" si="8"/>
        <v>100</v>
      </c>
      <c r="M66" s="23"/>
    </row>
    <row r="67" spans="1:13" ht="13.5">
      <c r="A67" s="24"/>
      <c r="B67" s="27"/>
      <c r="C67" s="69" t="s">
        <v>158</v>
      </c>
      <c r="D67" s="45">
        <v>1</v>
      </c>
      <c r="E67" s="20">
        <v>300</v>
      </c>
      <c r="F67" s="45">
        <v>3000</v>
      </c>
      <c r="G67" s="20">
        <v>1</v>
      </c>
      <c r="H67" s="20">
        <v>300</v>
      </c>
      <c r="I67" s="20">
        <v>3000</v>
      </c>
      <c r="J67" s="38">
        <f t="shared" si="9"/>
        <v>100</v>
      </c>
      <c r="K67" s="38">
        <f t="shared" si="9"/>
        <v>100</v>
      </c>
      <c r="L67" s="38">
        <f t="shared" si="8"/>
        <v>100</v>
      </c>
      <c r="M67" s="23"/>
    </row>
    <row r="68" spans="1:13" ht="13.5">
      <c r="A68" s="24"/>
      <c r="B68" s="27"/>
      <c r="C68" s="69" t="s">
        <v>159</v>
      </c>
      <c r="D68" s="45">
        <v>1</v>
      </c>
      <c r="E68" s="20">
        <v>150</v>
      </c>
      <c r="F68" s="45">
        <v>1000</v>
      </c>
      <c r="G68" s="20">
        <v>1</v>
      </c>
      <c r="H68" s="20">
        <v>65</v>
      </c>
      <c r="I68" s="20">
        <v>1000</v>
      </c>
      <c r="J68" s="38">
        <f t="shared" si="9"/>
        <v>100</v>
      </c>
      <c r="K68" s="38">
        <f t="shared" si="9"/>
        <v>43.333333333333336</v>
      </c>
      <c r="L68" s="38">
        <f t="shared" si="8"/>
        <v>100</v>
      </c>
      <c r="M68" s="23"/>
    </row>
    <row r="69" spans="1:13" ht="13.5">
      <c r="A69" s="24"/>
      <c r="B69" s="27"/>
      <c r="C69" s="69" t="s">
        <v>160</v>
      </c>
      <c r="D69" s="45">
        <v>1</v>
      </c>
      <c r="E69" s="20">
        <v>100</v>
      </c>
      <c r="F69" s="45">
        <v>500</v>
      </c>
      <c r="G69" s="20">
        <v>1</v>
      </c>
      <c r="H69" s="20">
        <v>120</v>
      </c>
      <c r="I69" s="20">
        <v>500</v>
      </c>
      <c r="J69" s="38">
        <f t="shared" si="9"/>
        <v>100</v>
      </c>
      <c r="K69" s="38">
        <f t="shared" si="9"/>
        <v>120</v>
      </c>
      <c r="L69" s="38">
        <f t="shared" si="8"/>
        <v>100</v>
      </c>
      <c r="M69" s="23"/>
    </row>
    <row r="70" spans="1:13" ht="13.5">
      <c r="A70" s="24"/>
      <c r="B70" s="27"/>
      <c r="C70" s="69" t="s">
        <v>161</v>
      </c>
      <c r="D70" s="45">
        <v>1</v>
      </c>
      <c r="E70" s="20">
        <v>100</v>
      </c>
      <c r="F70" s="45">
        <v>1000</v>
      </c>
      <c r="G70" s="20">
        <v>1</v>
      </c>
      <c r="H70" s="20">
        <v>150</v>
      </c>
      <c r="I70" s="20">
        <v>0</v>
      </c>
      <c r="J70" s="38">
        <f t="shared" si="9"/>
        <v>100</v>
      </c>
      <c r="K70" s="38">
        <f t="shared" si="9"/>
        <v>150</v>
      </c>
      <c r="L70" s="20">
        <v>0</v>
      </c>
      <c r="M70" s="23"/>
    </row>
    <row r="71" spans="1:13" ht="13.5">
      <c r="A71" s="24"/>
      <c r="B71" s="27"/>
      <c r="C71" s="69" t="s">
        <v>162</v>
      </c>
      <c r="D71" s="45">
        <v>4</v>
      </c>
      <c r="E71" s="20">
        <v>2400</v>
      </c>
      <c r="F71" s="45">
        <v>3000</v>
      </c>
      <c r="G71" s="20">
        <v>4</v>
      </c>
      <c r="H71" s="20">
        <v>2400</v>
      </c>
      <c r="I71" s="20">
        <v>3000</v>
      </c>
      <c r="J71" s="38">
        <f t="shared" si="9"/>
        <v>100</v>
      </c>
      <c r="K71" s="38">
        <f t="shared" si="9"/>
        <v>100</v>
      </c>
      <c r="L71" s="38">
        <f t="shared" si="8"/>
        <v>100</v>
      </c>
      <c r="M71" s="23"/>
    </row>
    <row r="72" spans="1:13" ht="13.5">
      <c r="A72" s="24"/>
      <c r="B72" s="27"/>
      <c r="C72" s="69" t="s">
        <v>163</v>
      </c>
      <c r="D72" s="45" t="s">
        <v>48</v>
      </c>
      <c r="E72" s="20" t="s">
        <v>164</v>
      </c>
      <c r="F72" s="45">
        <v>700</v>
      </c>
      <c r="G72" s="20">
        <v>360</v>
      </c>
      <c r="H72" s="20">
        <v>360</v>
      </c>
      <c r="I72" s="20">
        <v>700</v>
      </c>
      <c r="J72" s="20">
        <v>0</v>
      </c>
      <c r="K72" s="20">
        <v>0</v>
      </c>
      <c r="L72" s="38">
        <f t="shared" si="8"/>
        <v>100</v>
      </c>
      <c r="M72" s="23"/>
    </row>
    <row r="73" spans="1:13" ht="13.5">
      <c r="A73" s="24"/>
      <c r="B73" s="27"/>
      <c r="C73" s="69" t="s">
        <v>165</v>
      </c>
      <c r="D73" s="45" t="s">
        <v>48</v>
      </c>
      <c r="E73" s="20" t="s">
        <v>164</v>
      </c>
      <c r="F73" s="45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3"/>
    </row>
    <row r="74" spans="1:13" ht="13.5">
      <c r="A74" s="24"/>
      <c r="B74" s="29"/>
      <c r="C74" s="69" t="s">
        <v>166</v>
      </c>
      <c r="D74" s="45">
        <v>12</v>
      </c>
      <c r="E74" s="20">
        <v>240</v>
      </c>
      <c r="F74" s="45">
        <v>0</v>
      </c>
      <c r="G74" s="20">
        <v>16</v>
      </c>
      <c r="H74" s="20">
        <v>211</v>
      </c>
      <c r="I74" s="20">
        <v>0</v>
      </c>
      <c r="J74" s="38">
        <f>G74*100/D74</f>
        <v>133.33333333333334</v>
      </c>
      <c r="K74" s="38">
        <f>H74*100/E74</f>
        <v>87.91666666666667</v>
      </c>
      <c r="L74" s="20">
        <v>0</v>
      </c>
      <c r="M74" s="23"/>
    </row>
    <row r="75" spans="1:13" ht="13.5">
      <c r="A75" s="24"/>
      <c r="B75" s="27" t="s">
        <v>50</v>
      </c>
      <c r="C75" s="69" t="s">
        <v>167</v>
      </c>
      <c r="D75" s="45">
        <v>16</v>
      </c>
      <c r="E75" s="20">
        <v>172</v>
      </c>
      <c r="F75" s="45">
        <v>0</v>
      </c>
      <c r="G75" s="20">
        <v>17</v>
      </c>
      <c r="H75" s="20">
        <v>163</v>
      </c>
      <c r="I75" s="20">
        <v>0</v>
      </c>
      <c r="J75" s="38">
        <f>G75*100/D75</f>
        <v>106.25</v>
      </c>
      <c r="K75" s="38">
        <f>H75*100/E75</f>
        <v>94.76744186046511</v>
      </c>
      <c r="L75" s="20">
        <v>0</v>
      </c>
      <c r="M75" s="23"/>
    </row>
    <row r="76" spans="1:13" ht="13.5">
      <c r="A76" s="24"/>
      <c r="B76" s="27" t="s">
        <v>168</v>
      </c>
      <c r="C76" s="69" t="s">
        <v>169</v>
      </c>
      <c r="D76" s="45" t="s">
        <v>48</v>
      </c>
      <c r="E76" s="20" t="s">
        <v>164</v>
      </c>
      <c r="F76" s="45">
        <v>222</v>
      </c>
      <c r="G76" s="20">
        <v>131</v>
      </c>
      <c r="H76" s="20">
        <v>724</v>
      </c>
      <c r="I76" s="20">
        <v>90</v>
      </c>
      <c r="J76" s="20">
        <v>0</v>
      </c>
      <c r="K76" s="38">
        <v>0</v>
      </c>
      <c r="L76" s="38">
        <f>I76*100/F76</f>
        <v>40.54054054054054</v>
      </c>
      <c r="M76" s="23"/>
    </row>
    <row r="77" spans="1:13" ht="13.5">
      <c r="A77" s="24"/>
      <c r="B77" s="27"/>
      <c r="C77" s="69" t="s">
        <v>170</v>
      </c>
      <c r="D77" s="45">
        <v>1</v>
      </c>
      <c r="E77" s="20">
        <v>50</v>
      </c>
      <c r="F77" s="45">
        <v>0</v>
      </c>
      <c r="G77" s="20">
        <v>1</v>
      </c>
      <c r="H77" s="20">
        <v>37</v>
      </c>
      <c r="I77" s="20">
        <v>0</v>
      </c>
      <c r="J77" s="38">
        <f aca="true" t="shared" si="10" ref="J77:K84">G77*100/D77</f>
        <v>100</v>
      </c>
      <c r="K77" s="38">
        <f t="shared" si="10"/>
        <v>74</v>
      </c>
      <c r="L77" s="20">
        <v>0</v>
      </c>
      <c r="M77" s="23"/>
    </row>
    <row r="78" spans="1:13" ht="13.5">
      <c r="A78" s="24"/>
      <c r="B78" s="27"/>
      <c r="C78" s="69" t="s">
        <v>171</v>
      </c>
      <c r="D78" s="45">
        <v>1</v>
      </c>
      <c r="E78" s="20">
        <v>80</v>
      </c>
      <c r="F78" s="45">
        <v>1300</v>
      </c>
      <c r="G78" s="20">
        <v>1</v>
      </c>
      <c r="H78" s="20">
        <v>86</v>
      </c>
      <c r="I78" s="20">
        <v>1300</v>
      </c>
      <c r="J78" s="38">
        <f t="shared" si="10"/>
        <v>100</v>
      </c>
      <c r="K78" s="38">
        <f t="shared" si="10"/>
        <v>107.5</v>
      </c>
      <c r="L78" s="38">
        <f>I78*100/F78</f>
        <v>100</v>
      </c>
      <c r="M78" s="23"/>
    </row>
    <row r="79" spans="1:13" ht="13.5">
      <c r="A79" s="46"/>
      <c r="B79" s="27"/>
      <c r="C79" s="72" t="s">
        <v>172</v>
      </c>
      <c r="D79" s="45">
        <v>1051</v>
      </c>
      <c r="E79" s="20">
        <v>2050</v>
      </c>
      <c r="F79" s="45">
        <v>0</v>
      </c>
      <c r="G79" s="20">
        <v>240</v>
      </c>
      <c r="H79" s="20">
        <v>422</v>
      </c>
      <c r="I79" s="20">
        <v>874</v>
      </c>
      <c r="J79" s="38">
        <f t="shared" si="10"/>
        <v>22.835394862036157</v>
      </c>
      <c r="K79" s="38">
        <f t="shared" si="10"/>
        <v>20.585365853658537</v>
      </c>
      <c r="L79" s="20">
        <v>0</v>
      </c>
      <c r="M79" s="23"/>
    </row>
    <row r="80" spans="1:13" ht="13.5">
      <c r="A80" s="24"/>
      <c r="B80" s="27"/>
      <c r="C80" s="69" t="s">
        <v>173</v>
      </c>
      <c r="D80" s="45">
        <v>41</v>
      </c>
      <c r="E80" s="20">
        <v>4080</v>
      </c>
      <c r="F80" s="45">
        <v>1358</v>
      </c>
      <c r="G80" s="20">
        <v>52</v>
      </c>
      <c r="H80" s="20">
        <v>5079</v>
      </c>
      <c r="I80" s="20">
        <v>1135</v>
      </c>
      <c r="J80" s="38">
        <f t="shared" si="10"/>
        <v>126.82926829268293</v>
      </c>
      <c r="K80" s="38">
        <f t="shared" si="10"/>
        <v>124.48529411764706</v>
      </c>
      <c r="L80" s="38">
        <f>I80*100/F80</f>
        <v>83.57879234167893</v>
      </c>
      <c r="M80" s="23"/>
    </row>
    <row r="81" spans="1:13" ht="13.5">
      <c r="A81" s="24"/>
      <c r="B81" s="52"/>
      <c r="C81" s="74" t="s">
        <v>174</v>
      </c>
      <c r="D81" s="45">
        <v>4</v>
      </c>
      <c r="E81" s="20">
        <v>80</v>
      </c>
      <c r="F81" s="45">
        <v>0</v>
      </c>
      <c r="G81" s="20">
        <v>28</v>
      </c>
      <c r="H81" s="20">
        <v>121</v>
      </c>
      <c r="I81" s="20">
        <v>0</v>
      </c>
      <c r="J81" s="38">
        <f t="shared" si="10"/>
        <v>700</v>
      </c>
      <c r="K81" s="38">
        <f t="shared" si="10"/>
        <v>151.25</v>
      </c>
      <c r="L81" s="20">
        <v>0</v>
      </c>
      <c r="M81" s="23"/>
    </row>
    <row r="82" spans="1:13" ht="13.5">
      <c r="A82" s="24"/>
      <c r="B82" s="27"/>
      <c r="C82" s="75" t="s">
        <v>175</v>
      </c>
      <c r="D82" s="45">
        <v>12</v>
      </c>
      <c r="E82" s="20">
        <v>600</v>
      </c>
      <c r="F82" s="45">
        <v>0</v>
      </c>
      <c r="G82" s="20">
        <v>33</v>
      </c>
      <c r="H82" s="20">
        <v>767</v>
      </c>
      <c r="I82" s="20">
        <v>0</v>
      </c>
      <c r="J82" s="38">
        <f t="shared" si="10"/>
        <v>275</v>
      </c>
      <c r="K82" s="38">
        <f t="shared" si="10"/>
        <v>127.83333333333333</v>
      </c>
      <c r="L82" s="20">
        <v>0</v>
      </c>
      <c r="M82" s="23"/>
    </row>
    <row r="83" spans="1:13" ht="13.5">
      <c r="A83" s="46"/>
      <c r="B83" s="52"/>
      <c r="C83" s="74" t="s">
        <v>176</v>
      </c>
      <c r="D83" s="45">
        <v>600</v>
      </c>
      <c r="E83" s="20">
        <v>600</v>
      </c>
      <c r="F83" s="45">
        <v>0</v>
      </c>
      <c r="G83" s="20">
        <v>434</v>
      </c>
      <c r="H83" s="20">
        <v>434</v>
      </c>
      <c r="I83" s="20">
        <v>0</v>
      </c>
      <c r="J83" s="38">
        <f t="shared" si="10"/>
        <v>72.33333333333333</v>
      </c>
      <c r="K83" s="38">
        <f t="shared" si="10"/>
        <v>72.33333333333333</v>
      </c>
      <c r="L83" s="20">
        <v>0</v>
      </c>
      <c r="M83" s="23"/>
    </row>
    <row r="84" spans="1:13" ht="14.25" thickBot="1">
      <c r="A84" s="30"/>
      <c r="B84" s="12"/>
      <c r="C84" s="13" t="s">
        <v>175</v>
      </c>
      <c r="D84" s="54">
        <v>13</v>
      </c>
      <c r="E84" s="53">
        <v>2012</v>
      </c>
      <c r="F84" s="54">
        <v>0</v>
      </c>
      <c r="G84" s="53">
        <v>21</v>
      </c>
      <c r="H84" s="53">
        <v>413</v>
      </c>
      <c r="I84" s="53">
        <v>433</v>
      </c>
      <c r="J84" s="50">
        <f t="shared" si="10"/>
        <v>161.53846153846155</v>
      </c>
      <c r="K84" s="50">
        <f t="shared" si="10"/>
        <v>20.526838966202785</v>
      </c>
      <c r="L84" s="32">
        <v>0</v>
      </c>
      <c r="M84" s="55"/>
    </row>
    <row r="85" spans="1:13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75"/>
      <c r="M85" s="4"/>
    </row>
    <row r="86" spans="1:13" ht="18" customHeight="1">
      <c r="A86" s="4" t="s">
        <v>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25.5">
      <c r="A87" s="142" t="s">
        <v>100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1:13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3.5">
      <c r="A89" s="4" t="s">
        <v>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3.5">
      <c r="A90" s="4" t="s">
        <v>2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125" t="s">
        <v>10</v>
      </c>
      <c r="M90" s="125"/>
    </row>
    <row r="91" spans="1:13" ht="14.25" thickBot="1">
      <c r="A91" s="6"/>
      <c r="B91" s="7"/>
      <c r="C91" s="6"/>
      <c r="D91" s="7"/>
      <c r="E91" s="6"/>
      <c r="F91" s="4"/>
      <c r="G91" s="4"/>
      <c r="H91" s="4"/>
      <c r="I91" s="4"/>
      <c r="J91" s="4"/>
      <c r="K91" s="4"/>
      <c r="L91" s="4"/>
      <c r="M91" s="4"/>
    </row>
    <row r="92" spans="1:13" ht="17.25" customHeight="1">
      <c r="A92" s="8" t="s">
        <v>3</v>
      </c>
      <c r="B92" s="134" t="s">
        <v>4</v>
      </c>
      <c r="C92" s="135"/>
      <c r="D92" s="136" t="s">
        <v>53</v>
      </c>
      <c r="E92" s="137"/>
      <c r="F92" s="138"/>
      <c r="G92" s="139" t="s">
        <v>105</v>
      </c>
      <c r="H92" s="137"/>
      <c r="I92" s="138"/>
      <c r="J92" s="139" t="s">
        <v>106</v>
      </c>
      <c r="K92" s="137"/>
      <c r="L92" s="138"/>
      <c r="M92" s="129" t="s">
        <v>11</v>
      </c>
    </row>
    <row r="93" spans="1:13" ht="17.25" customHeight="1" thickBot="1">
      <c r="A93" s="10" t="s">
        <v>8</v>
      </c>
      <c r="B93" s="140" t="s">
        <v>9</v>
      </c>
      <c r="C93" s="141"/>
      <c r="D93" s="131" t="s">
        <v>5</v>
      </c>
      <c r="E93" s="132"/>
      <c r="F93" s="11" t="s">
        <v>7</v>
      </c>
      <c r="G93" s="133" t="s">
        <v>5</v>
      </c>
      <c r="H93" s="132"/>
      <c r="I93" s="12" t="s">
        <v>7</v>
      </c>
      <c r="J93" s="133" t="s">
        <v>6</v>
      </c>
      <c r="K93" s="132"/>
      <c r="L93" s="11" t="s">
        <v>7</v>
      </c>
      <c r="M93" s="130"/>
    </row>
    <row r="94" spans="1:13" ht="24" customHeight="1">
      <c r="A94" s="36" t="s">
        <v>177</v>
      </c>
      <c r="B94" s="145" t="s">
        <v>13</v>
      </c>
      <c r="C94" s="146"/>
      <c r="D94" s="37">
        <f aca="true" t="shared" si="11" ref="D94:I94">SUM(D95:D105)</f>
        <v>1171</v>
      </c>
      <c r="E94" s="37">
        <f t="shared" si="11"/>
        <v>11919</v>
      </c>
      <c r="F94" s="37">
        <f t="shared" si="11"/>
        <v>8265</v>
      </c>
      <c r="G94" s="37">
        <f t="shared" si="11"/>
        <v>1057</v>
      </c>
      <c r="H94" s="43">
        <f t="shared" si="11"/>
        <v>10645</v>
      </c>
      <c r="I94" s="37">
        <f t="shared" si="11"/>
        <v>8265</v>
      </c>
      <c r="J94" s="65">
        <f aca="true" t="shared" si="12" ref="J94:L95">G94*100/D94</f>
        <v>90.26473099914602</v>
      </c>
      <c r="K94" s="65">
        <f t="shared" si="12"/>
        <v>89.31118382414633</v>
      </c>
      <c r="L94" s="65">
        <f t="shared" si="12"/>
        <v>100</v>
      </c>
      <c r="M94" s="39"/>
    </row>
    <row r="95" spans="1:13" ht="18.75" customHeight="1">
      <c r="A95" s="24"/>
      <c r="B95" s="27" t="s">
        <v>178</v>
      </c>
      <c r="C95" s="69" t="s">
        <v>179</v>
      </c>
      <c r="D95" s="45">
        <v>240</v>
      </c>
      <c r="E95" s="20">
        <v>720</v>
      </c>
      <c r="F95" s="45">
        <v>0</v>
      </c>
      <c r="G95" s="20">
        <v>237</v>
      </c>
      <c r="H95" s="28">
        <v>1410</v>
      </c>
      <c r="I95" s="28">
        <v>150</v>
      </c>
      <c r="J95" s="38">
        <f t="shared" si="12"/>
        <v>98.75</v>
      </c>
      <c r="K95" s="38">
        <f t="shared" si="12"/>
        <v>195.83333333333334</v>
      </c>
      <c r="L95" s="45">
        <v>0</v>
      </c>
      <c r="M95" s="23"/>
    </row>
    <row r="96" spans="1:13" ht="16.5" customHeight="1">
      <c r="A96" s="24"/>
      <c r="B96" s="29" t="s">
        <v>180</v>
      </c>
      <c r="C96" s="69" t="s">
        <v>181</v>
      </c>
      <c r="D96" s="45">
        <v>240</v>
      </c>
      <c r="E96" s="20">
        <v>720</v>
      </c>
      <c r="F96" s="45">
        <v>180</v>
      </c>
      <c r="G96" s="20">
        <v>237</v>
      </c>
      <c r="H96" s="28">
        <v>1653</v>
      </c>
      <c r="I96" s="45">
        <v>0</v>
      </c>
      <c r="J96" s="38">
        <f aca="true" t="shared" si="13" ref="J96:J104">G96*100/D96</f>
        <v>98.75</v>
      </c>
      <c r="K96" s="38">
        <f aca="true" t="shared" si="14" ref="K96:K104">H96*100/E96</f>
        <v>229.58333333333334</v>
      </c>
      <c r="L96" s="38">
        <v>16.7</v>
      </c>
      <c r="M96" s="23"/>
    </row>
    <row r="97" spans="1:13" ht="16.5" customHeight="1">
      <c r="A97" s="46"/>
      <c r="B97" s="27" t="s">
        <v>182</v>
      </c>
      <c r="C97" s="72" t="s">
        <v>90</v>
      </c>
      <c r="D97" s="45">
        <v>2</v>
      </c>
      <c r="E97" s="20">
        <v>24</v>
      </c>
      <c r="F97" s="41">
        <v>85</v>
      </c>
      <c r="G97" s="20">
        <v>2</v>
      </c>
      <c r="H97" s="28">
        <v>27</v>
      </c>
      <c r="I97" s="41">
        <v>0</v>
      </c>
      <c r="J97" s="38">
        <f t="shared" si="13"/>
        <v>100</v>
      </c>
      <c r="K97" s="38">
        <f t="shared" si="14"/>
        <v>112.5</v>
      </c>
      <c r="L97" s="41">
        <v>0</v>
      </c>
      <c r="M97" s="23"/>
    </row>
    <row r="98" spans="1:13" ht="16.5" customHeight="1">
      <c r="A98" s="24"/>
      <c r="B98" s="27" t="s">
        <v>184</v>
      </c>
      <c r="C98" s="69" t="s">
        <v>185</v>
      </c>
      <c r="D98" s="45">
        <v>90</v>
      </c>
      <c r="E98" s="20">
        <v>450</v>
      </c>
      <c r="F98" s="147">
        <v>0</v>
      </c>
      <c r="G98" s="20">
        <v>75</v>
      </c>
      <c r="H98" s="28">
        <v>310</v>
      </c>
      <c r="I98" s="102">
        <v>115</v>
      </c>
      <c r="J98" s="38">
        <f t="shared" si="13"/>
        <v>83.33333333333333</v>
      </c>
      <c r="K98" s="38">
        <f t="shared" si="14"/>
        <v>68.88888888888889</v>
      </c>
      <c r="L98" s="58">
        <v>0</v>
      </c>
      <c r="M98" s="23"/>
    </row>
    <row r="99" spans="1:13" ht="16.5" customHeight="1">
      <c r="A99" s="24"/>
      <c r="B99" s="27"/>
      <c r="C99" s="69" t="s">
        <v>186</v>
      </c>
      <c r="D99" s="45">
        <v>55</v>
      </c>
      <c r="E99" s="20">
        <v>1375</v>
      </c>
      <c r="F99" s="148"/>
      <c r="G99" s="20">
        <v>55</v>
      </c>
      <c r="H99" s="43">
        <v>1348</v>
      </c>
      <c r="I99" s="79"/>
      <c r="J99" s="38">
        <f t="shared" si="13"/>
        <v>100</v>
      </c>
      <c r="K99" s="38">
        <f t="shared" si="14"/>
        <v>98.03636363636363</v>
      </c>
      <c r="L99" s="79"/>
      <c r="M99" s="23"/>
    </row>
    <row r="100" spans="1:13" ht="17.25" customHeight="1">
      <c r="A100" s="24"/>
      <c r="B100" s="27"/>
      <c r="C100" s="69" t="s">
        <v>57</v>
      </c>
      <c r="D100" s="45">
        <v>135</v>
      </c>
      <c r="E100" s="20">
        <v>2700</v>
      </c>
      <c r="F100" s="148"/>
      <c r="G100" s="20">
        <v>103</v>
      </c>
      <c r="H100" s="28">
        <v>1941</v>
      </c>
      <c r="I100" s="79"/>
      <c r="J100" s="38">
        <f t="shared" si="13"/>
        <v>76.29629629629629</v>
      </c>
      <c r="K100" s="38">
        <f t="shared" si="14"/>
        <v>71.88888888888889</v>
      </c>
      <c r="L100" s="79"/>
      <c r="M100" s="23"/>
    </row>
    <row r="101" spans="1:13" ht="17.25" customHeight="1">
      <c r="A101" s="24"/>
      <c r="B101" s="29"/>
      <c r="C101" s="69" t="s">
        <v>187</v>
      </c>
      <c r="D101" s="45">
        <v>315</v>
      </c>
      <c r="E101" s="20">
        <v>5050</v>
      </c>
      <c r="F101" s="149"/>
      <c r="G101" s="20">
        <v>193</v>
      </c>
      <c r="H101" s="28">
        <v>2516</v>
      </c>
      <c r="I101" s="80"/>
      <c r="J101" s="38">
        <f t="shared" si="13"/>
        <v>61.26984126984127</v>
      </c>
      <c r="K101" s="38">
        <f t="shared" si="14"/>
        <v>49.82178217821782</v>
      </c>
      <c r="L101" s="80"/>
      <c r="M101" s="23"/>
    </row>
    <row r="102" spans="1:13" ht="17.25" customHeight="1">
      <c r="A102" s="24"/>
      <c r="B102" s="27" t="s">
        <v>188</v>
      </c>
      <c r="C102" s="69" t="s">
        <v>189</v>
      </c>
      <c r="D102" s="45">
        <v>2</v>
      </c>
      <c r="E102" s="20">
        <v>80</v>
      </c>
      <c r="F102" s="147">
        <v>8000</v>
      </c>
      <c r="G102" s="20">
        <v>2</v>
      </c>
      <c r="H102" s="28">
        <v>90</v>
      </c>
      <c r="I102" s="147">
        <v>8000</v>
      </c>
      <c r="J102" s="38">
        <f t="shared" si="13"/>
        <v>100</v>
      </c>
      <c r="K102" s="38">
        <f t="shared" si="14"/>
        <v>112.5</v>
      </c>
      <c r="L102" s="58">
        <v>100</v>
      </c>
      <c r="M102" s="23"/>
    </row>
    <row r="103" spans="1:13" ht="17.25" customHeight="1">
      <c r="A103" s="24"/>
      <c r="B103" s="27"/>
      <c r="C103" s="69" t="s">
        <v>190</v>
      </c>
      <c r="D103" s="45">
        <v>90</v>
      </c>
      <c r="E103" s="20">
        <v>720</v>
      </c>
      <c r="F103" s="119"/>
      <c r="G103" s="20">
        <v>151</v>
      </c>
      <c r="H103" s="28">
        <v>1215</v>
      </c>
      <c r="I103" s="81"/>
      <c r="J103" s="38">
        <f t="shared" si="13"/>
        <v>167.77777777777777</v>
      </c>
      <c r="K103" s="38">
        <f t="shared" si="14"/>
        <v>168.75</v>
      </c>
      <c r="L103" s="119"/>
      <c r="M103" s="23"/>
    </row>
    <row r="104" spans="1:13" ht="18" customHeight="1">
      <c r="A104" s="24"/>
      <c r="B104" s="27"/>
      <c r="C104" s="69" t="s">
        <v>191</v>
      </c>
      <c r="D104" s="45">
        <v>1</v>
      </c>
      <c r="E104" s="20">
        <v>40</v>
      </c>
      <c r="F104" s="119"/>
      <c r="G104" s="20">
        <v>1</v>
      </c>
      <c r="H104" s="28">
        <v>45</v>
      </c>
      <c r="I104" s="81"/>
      <c r="J104" s="38">
        <f t="shared" si="13"/>
        <v>100</v>
      </c>
      <c r="K104" s="38">
        <f t="shared" si="14"/>
        <v>112.5</v>
      </c>
      <c r="L104" s="119"/>
      <c r="M104" s="23"/>
    </row>
    <row r="105" spans="1:13" ht="18.75" customHeight="1" thickBot="1">
      <c r="A105" s="30"/>
      <c r="B105" s="12"/>
      <c r="C105" s="76" t="s">
        <v>192</v>
      </c>
      <c r="D105" s="48">
        <v>1</v>
      </c>
      <c r="E105" s="32">
        <v>40</v>
      </c>
      <c r="F105" s="120"/>
      <c r="G105" s="32">
        <v>1</v>
      </c>
      <c r="H105" s="49">
        <v>90</v>
      </c>
      <c r="I105" s="57"/>
      <c r="J105" s="50">
        <v>100</v>
      </c>
      <c r="K105" s="50">
        <f>H105*100/E105</f>
        <v>225</v>
      </c>
      <c r="L105" s="120"/>
      <c r="M105" s="35"/>
    </row>
    <row r="106" spans="1:13" ht="26.25" customHeight="1">
      <c r="A106" s="36" t="s">
        <v>18</v>
      </c>
      <c r="B106" s="145" t="s">
        <v>13</v>
      </c>
      <c r="C106" s="146"/>
      <c r="D106" s="37">
        <f aca="true" t="shared" si="15" ref="D106:I106">SUM(D107:D108)</f>
        <v>482</v>
      </c>
      <c r="E106" s="37">
        <f t="shared" si="15"/>
        <v>4350</v>
      </c>
      <c r="F106" s="37">
        <v>68</v>
      </c>
      <c r="G106" s="37">
        <f>SUM(G107:G108)</f>
        <v>482</v>
      </c>
      <c r="H106" s="37">
        <f>SUM(H107:H108)</f>
        <v>5128</v>
      </c>
      <c r="I106" s="37">
        <f t="shared" si="15"/>
        <v>68</v>
      </c>
      <c r="J106" s="65">
        <f>G106*100/D106</f>
        <v>100</v>
      </c>
      <c r="K106" s="65">
        <f>H106*100/E106</f>
        <v>117.88505747126437</v>
      </c>
      <c r="L106" s="65">
        <f>I106*100/F106</f>
        <v>100</v>
      </c>
      <c r="M106" s="39"/>
    </row>
    <row r="107" spans="1:13" ht="26.25" customHeight="1">
      <c r="A107" s="24"/>
      <c r="B107" s="27" t="s">
        <v>19</v>
      </c>
      <c r="C107" s="69" t="s">
        <v>193</v>
      </c>
      <c r="D107" s="45">
        <v>240</v>
      </c>
      <c r="E107" s="20">
        <v>720</v>
      </c>
      <c r="F107" s="45">
        <v>0</v>
      </c>
      <c r="G107" s="20">
        <v>240</v>
      </c>
      <c r="H107" s="20">
        <v>1200</v>
      </c>
      <c r="I107" s="45">
        <v>0</v>
      </c>
      <c r="J107" s="38">
        <f>G107*100/D107</f>
        <v>100</v>
      </c>
      <c r="K107" s="38">
        <f>H107*100/E107</f>
        <v>166.66666666666666</v>
      </c>
      <c r="L107" s="45">
        <v>0</v>
      </c>
      <c r="M107" s="23"/>
    </row>
    <row r="108" spans="1:13" ht="26.25" customHeight="1" thickBot="1">
      <c r="A108" s="30"/>
      <c r="B108" s="12" t="s">
        <v>194</v>
      </c>
      <c r="C108" s="76" t="s">
        <v>195</v>
      </c>
      <c r="D108" s="48">
        <v>242</v>
      </c>
      <c r="E108" s="32">
        <v>3630</v>
      </c>
      <c r="F108" s="48">
        <v>68</v>
      </c>
      <c r="G108" s="32">
        <v>242</v>
      </c>
      <c r="H108" s="84">
        <v>3928</v>
      </c>
      <c r="I108" s="32">
        <v>68</v>
      </c>
      <c r="J108" s="50">
        <f>G108*100/D108</f>
        <v>100</v>
      </c>
      <c r="K108" s="50">
        <f>H108*100/E108</f>
        <v>108.20936639118457</v>
      </c>
      <c r="L108" s="82">
        <f>I108*100/F108</f>
        <v>100</v>
      </c>
      <c r="M108" s="35"/>
    </row>
  </sheetData>
  <mergeCells count="65">
    <mergeCell ref="L98:L101"/>
    <mergeCell ref="L102:L105"/>
    <mergeCell ref="L36:L38"/>
    <mergeCell ref="L39:L42"/>
    <mergeCell ref="L43:L45"/>
    <mergeCell ref="F36:F38"/>
    <mergeCell ref="F39:F42"/>
    <mergeCell ref="F43:F45"/>
    <mergeCell ref="I36:I38"/>
    <mergeCell ref="I43:I45"/>
    <mergeCell ref="I39:I42"/>
    <mergeCell ref="A1:M1"/>
    <mergeCell ref="B6:C6"/>
    <mergeCell ref="B7:C7"/>
    <mergeCell ref="G6:I6"/>
    <mergeCell ref="G7:H7"/>
    <mergeCell ref="J6:L6"/>
    <mergeCell ref="J7:K7"/>
    <mergeCell ref="L4:M4"/>
    <mergeCell ref="B9:C9"/>
    <mergeCell ref="D6:F6"/>
    <mergeCell ref="D7:E7"/>
    <mergeCell ref="A28:M28"/>
    <mergeCell ref="A8:C8"/>
    <mergeCell ref="M6:M7"/>
    <mergeCell ref="D59:E59"/>
    <mergeCell ref="G59:H59"/>
    <mergeCell ref="M33:M34"/>
    <mergeCell ref="B34:C34"/>
    <mergeCell ref="D34:E34"/>
    <mergeCell ref="G34:H34"/>
    <mergeCell ref="J34:K34"/>
    <mergeCell ref="B33:C33"/>
    <mergeCell ref="D33:F33"/>
    <mergeCell ref="G33:I33"/>
    <mergeCell ref="D93:E93"/>
    <mergeCell ref="G93:H93"/>
    <mergeCell ref="B35:C35"/>
    <mergeCell ref="A53:M53"/>
    <mergeCell ref="B58:C58"/>
    <mergeCell ref="D58:F58"/>
    <mergeCell ref="G58:I58"/>
    <mergeCell ref="J58:L58"/>
    <mergeCell ref="M58:M59"/>
    <mergeCell ref="B59:C59"/>
    <mergeCell ref="I98:I101"/>
    <mergeCell ref="I102:I105"/>
    <mergeCell ref="B60:C60"/>
    <mergeCell ref="A87:M87"/>
    <mergeCell ref="B92:C92"/>
    <mergeCell ref="D92:F92"/>
    <mergeCell ref="G92:I92"/>
    <mergeCell ref="J92:L92"/>
    <mergeCell ref="M92:M93"/>
    <mergeCell ref="B93:C93"/>
    <mergeCell ref="B94:C94"/>
    <mergeCell ref="B106:C106"/>
    <mergeCell ref="F98:F101"/>
    <mergeCell ref="F102:F105"/>
    <mergeCell ref="L31:M31"/>
    <mergeCell ref="L56:M56"/>
    <mergeCell ref="L90:M90"/>
    <mergeCell ref="J93:K93"/>
    <mergeCell ref="J33:L33"/>
    <mergeCell ref="J59:K59"/>
  </mergeCells>
  <printOptions/>
  <pageMargins left="0.35433070866141736" right="0.35433070866141736" top="0.68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="85" zoomScaleNormal="85" workbookViewId="0" topLeftCell="A1">
      <selection activeCell="N15" sqref="N15"/>
    </sheetView>
  </sheetViews>
  <sheetFormatPr defaultColWidth="8.88671875" defaultRowHeight="13.5"/>
  <cols>
    <col min="1" max="1" width="11.3359375" style="0" customWidth="1"/>
    <col min="2" max="2" width="11.10546875" style="0" customWidth="1"/>
    <col min="3" max="3" width="13.10546875" style="0" customWidth="1"/>
    <col min="4" max="5" width="7.77734375" style="0" customWidth="1"/>
    <col min="6" max="6" width="8.21484375" style="0" customWidth="1"/>
    <col min="7" max="7" width="8.10546875" style="0" customWidth="1"/>
    <col min="8" max="8" width="7.77734375" style="0" customWidth="1"/>
    <col min="13" max="13" width="7.99609375" style="0" customWidth="1"/>
  </cols>
  <sheetData>
    <row r="1" spans="1:13" ht="13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>
      <c r="A2" s="142" t="s">
        <v>101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3.5">
      <c r="A5" s="4" t="s">
        <v>200</v>
      </c>
      <c r="B5" s="4"/>
      <c r="C5" s="4"/>
      <c r="D5" s="4"/>
      <c r="E5" s="4"/>
      <c r="F5" s="4"/>
      <c r="G5" s="4"/>
      <c r="H5" s="4"/>
      <c r="I5" s="4"/>
      <c r="J5" s="4"/>
      <c r="K5" s="4"/>
      <c r="L5" s="125" t="s">
        <v>10</v>
      </c>
      <c r="M5" s="125"/>
    </row>
    <row r="6" spans="1:13" ht="14.25" thickBot="1">
      <c r="A6" s="6"/>
      <c r="B6" s="7"/>
      <c r="C6" s="7"/>
      <c r="D6" s="7"/>
      <c r="E6" s="6"/>
      <c r="F6" s="4"/>
      <c r="G6" s="4"/>
      <c r="H6" s="4"/>
      <c r="I6" s="4"/>
      <c r="J6" s="4"/>
      <c r="K6" s="4"/>
      <c r="L6" s="4"/>
      <c r="M6" s="4"/>
    </row>
    <row r="7" spans="1:13" ht="20.25" customHeight="1">
      <c r="A7" s="8" t="s">
        <v>3</v>
      </c>
      <c r="B7" s="134" t="s">
        <v>4</v>
      </c>
      <c r="C7" s="153"/>
      <c r="D7" s="136" t="s">
        <v>53</v>
      </c>
      <c r="E7" s="137"/>
      <c r="F7" s="138"/>
      <c r="G7" s="139" t="s">
        <v>105</v>
      </c>
      <c r="H7" s="137"/>
      <c r="I7" s="138"/>
      <c r="J7" s="139" t="s">
        <v>106</v>
      </c>
      <c r="K7" s="137"/>
      <c r="L7" s="138"/>
      <c r="M7" s="129" t="s">
        <v>11</v>
      </c>
    </row>
    <row r="8" spans="1:13" ht="18.75" customHeight="1" thickBot="1">
      <c r="A8" s="85" t="s">
        <v>8</v>
      </c>
      <c r="B8" s="140" t="s">
        <v>21</v>
      </c>
      <c r="C8" s="154"/>
      <c r="D8" s="131" t="s">
        <v>98</v>
      </c>
      <c r="E8" s="132"/>
      <c r="F8" s="11" t="s">
        <v>7</v>
      </c>
      <c r="G8" s="133" t="s">
        <v>98</v>
      </c>
      <c r="H8" s="132"/>
      <c r="I8" s="12" t="s">
        <v>7</v>
      </c>
      <c r="J8" s="133" t="s">
        <v>6</v>
      </c>
      <c r="K8" s="132"/>
      <c r="L8" s="11" t="s">
        <v>7</v>
      </c>
      <c r="M8" s="130"/>
    </row>
    <row r="9" spans="1:13" ht="23.25" customHeight="1">
      <c r="A9" s="152" t="s">
        <v>22</v>
      </c>
      <c r="B9" s="127"/>
      <c r="C9" s="128"/>
      <c r="D9" s="86">
        <f aca="true" t="shared" si="0" ref="D9:I9">SUM(D10:D27)</f>
        <v>21888</v>
      </c>
      <c r="E9" s="86">
        <f t="shared" si="0"/>
        <v>2808</v>
      </c>
      <c r="F9" s="86">
        <f t="shared" si="0"/>
        <v>40890</v>
      </c>
      <c r="G9" s="86">
        <f>SUM(G10:G27)</f>
        <v>21925</v>
      </c>
      <c r="H9" s="86">
        <f>SUM(H10:H27)</f>
        <v>2963</v>
      </c>
      <c r="I9" s="86">
        <f t="shared" si="0"/>
        <v>40218</v>
      </c>
      <c r="J9" s="87">
        <f>G9*100/D9</f>
        <v>100.16904239766082</v>
      </c>
      <c r="K9" s="87">
        <f>H9*100/E9</f>
        <v>105.51994301994301</v>
      </c>
      <c r="L9" s="87">
        <f>I9*100/F9</f>
        <v>98.35656639765224</v>
      </c>
      <c r="M9" s="88"/>
    </row>
    <row r="10" spans="1:13" ht="15" customHeight="1">
      <c r="A10" s="36" t="s">
        <v>31</v>
      </c>
      <c r="B10" s="89" t="s">
        <v>15</v>
      </c>
      <c r="C10" s="90" t="s">
        <v>34</v>
      </c>
      <c r="D10" s="91">
        <v>284</v>
      </c>
      <c r="E10" s="92">
        <v>214</v>
      </c>
      <c r="F10" s="91">
        <v>0</v>
      </c>
      <c r="G10" s="93">
        <v>197</v>
      </c>
      <c r="H10" s="92">
        <v>104</v>
      </c>
      <c r="I10" s="91">
        <v>0</v>
      </c>
      <c r="J10" s="94">
        <f aca="true" t="shared" si="1" ref="J10:K25">G10*100/D10</f>
        <v>69.36619718309859</v>
      </c>
      <c r="K10" s="94">
        <f t="shared" si="1"/>
        <v>48.598130841121495</v>
      </c>
      <c r="L10" s="91">
        <v>0</v>
      </c>
      <c r="M10" s="95"/>
    </row>
    <row r="11" spans="1:13" ht="15" customHeight="1">
      <c r="A11" s="36" t="s">
        <v>91</v>
      </c>
      <c r="B11" s="96" t="s">
        <v>29</v>
      </c>
      <c r="C11" s="97" t="s">
        <v>35</v>
      </c>
      <c r="D11" s="91">
        <v>384</v>
      </c>
      <c r="E11" s="92">
        <v>204</v>
      </c>
      <c r="F11" s="155">
        <v>0</v>
      </c>
      <c r="G11" s="93">
        <v>424</v>
      </c>
      <c r="H11" s="92">
        <v>424</v>
      </c>
      <c r="I11" s="155">
        <v>0</v>
      </c>
      <c r="J11" s="94">
        <f t="shared" si="1"/>
        <v>110.41666666666667</v>
      </c>
      <c r="K11" s="94">
        <f t="shared" si="1"/>
        <v>207.84313725490196</v>
      </c>
      <c r="L11" s="155">
        <v>0</v>
      </c>
      <c r="M11" s="95"/>
    </row>
    <row r="12" spans="1:13" ht="14.25" customHeight="1">
      <c r="A12" s="24"/>
      <c r="B12" s="96"/>
      <c r="C12" s="97" t="s">
        <v>36</v>
      </c>
      <c r="D12" s="91">
        <v>3960</v>
      </c>
      <c r="E12" s="92">
        <v>198</v>
      </c>
      <c r="F12" s="156"/>
      <c r="G12" s="93">
        <v>3769</v>
      </c>
      <c r="H12" s="92">
        <v>196</v>
      </c>
      <c r="I12" s="156"/>
      <c r="J12" s="94">
        <f t="shared" si="1"/>
        <v>95.17676767676768</v>
      </c>
      <c r="K12" s="94">
        <f t="shared" si="1"/>
        <v>98.98989898989899</v>
      </c>
      <c r="L12" s="156"/>
      <c r="M12" s="95"/>
    </row>
    <row r="13" spans="1:13" ht="13.5" customHeight="1">
      <c r="A13" s="24"/>
      <c r="B13" s="98"/>
      <c r="C13" s="97" t="s">
        <v>37</v>
      </c>
      <c r="D13" s="91">
        <v>9060</v>
      </c>
      <c r="E13" s="92">
        <v>360</v>
      </c>
      <c r="F13" s="157"/>
      <c r="G13" s="93">
        <v>9318</v>
      </c>
      <c r="H13" s="92">
        <v>353</v>
      </c>
      <c r="I13" s="157"/>
      <c r="J13" s="94">
        <f t="shared" si="1"/>
        <v>102.8476821192053</v>
      </c>
      <c r="K13" s="94">
        <f t="shared" si="1"/>
        <v>98.05555555555556</v>
      </c>
      <c r="L13" s="157"/>
      <c r="M13" s="95"/>
    </row>
    <row r="14" spans="1:13" ht="25.5" customHeight="1">
      <c r="A14" s="24"/>
      <c r="B14" s="89" t="s">
        <v>38</v>
      </c>
      <c r="C14" s="99" t="s">
        <v>30</v>
      </c>
      <c r="D14" s="91">
        <v>2340</v>
      </c>
      <c r="E14" s="92">
        <v>187</v>
      </c>
      <c r="F14" s="91">
        <v>70</v>
      </c>
      <c r="G14" s="93">
        <v>3524</v>
      </c>
      <c r="H14" s="92">
        <v>299</v>
      </c>
      <c r="I14" s="100">
        <v>60</v>
      </c>
      <c r="J14" s="94">
        <f t="shared" si="1"/>
        <v>150.5982905982906</v>
      </c>
      <c r="K14" s="94">
        <f t="shared" si="1"/>
        <v>159.89304812834226</v>
      </c>
      <c r="L14" s="94">
        <f>I14*100/F14</f>
        <v>85.71428571428571</v>
      </c>
      <c r="M14" s="95"/>
    </row>
    <row r="15" spans="1:13" ht="15.75" customHeight="1">
      <c r="A15" s="24"/>
      <c r="B15" s="96" t="s">
        <v>39</v>
      </c>
      <c r="C15" s="97" t="s">
        <v>40</v>
      </c>
      <c r="D15" s="91">
        <v>600</v>
      </c>
      <c r="E15" s="92">
        <v>12</v>
      </c>
      <c r="F15" s="155">
        <v>400</v>
      </c>
      <c r="G15" s="93">
        <v>645</v>
      </c>
      <c r="H15" s="92">
        <v>12</v>
      </c>
      <c r="I15" s="159">
        <v>549</v>
      </c>
      <c r="J15" s="94">
        <v>25</v>
      </c>
      <c r="K15" s="94">
        <f t="shared" si="1"/>
        <v>100</v>
      </c>
      <c r="L15" s="163">
        <f>I15*100/F15</f>
        <v>137.25</v>
      </c>
      <c r="M15" s="95"/>
    </row>
    <row r="16" spans="1:13" ht="13.5" customHeight="1">
      <c r="A16" s="24"/>
      <c r="B16" s="96"/>
      <c r="C16" s="97" t="s">
        <v>41</v>
      </c>
      <c r="D16" s="91">
        <v>100</v>
      </c>
      <c r="E16" s="92">
        <v>10</v>
      </c>
      <c r="F16" s="156"/>
      <c r="G16" s="93">
        <v>94</v>
      </c>
      <c r="H16" s="92">
        <v>12</v>
      </c>
      <c r="I16" s="160"/>
      <c r="J16" s="94">
        <f aca="true" t="shared" si="2" ref="J16:J21">G16*100/D16</f>
        <v>94</v>
      </c>
      <c r="K16" s="94">
        <f t="shared" si="1"/>
        <v>120</v>
      </c>
      <c r="L16" s="164"/>
      <c r="M16" s="95"/>
    </row>
    <row r="17" spans="1:13" ht="14.25" customHeight="1">
      <c r="A17" s="24"/>
      <c r="B17" s="98"/>
      <c r="C17" s="97" t="s">
        <v>42</v>
      </c>
      <c r="D17" s="91">
        <v>1680</v>
      </c>
      <c r="E17" s="92">
        <v>288</v>
      </c>
      <c r="F17" s="157"/>
      <c r="G17" s="93">
        <v>1029</v>
      </c>
      <c r="H17" s="92">
        <v>172</v>
      </c>
      <c r="I17" s="161"/>
      <c r="J17" s="94">
        <f t="shared" si="2"/>
        <v>61.25</v>
      </c>
      <c r="K17" s="94">
        <f t="shared" si="1"/>
        <v>59.72222222222222</v>
      </c>
      <c r="L17" s="165"/>
      <c r="M17" s="95"/>
    </row>
    <row r="18" spans="1:13" ht="14.25" customHeight="1">
      <c r="A18" s="24"/>
      <c r="B18" s="89" t="s">
        <v>43</v>
      </c>
      <c r="C18" s="97" t="s">
        <v>44</v>
      </c>
      <c r="D18" s="91">
        <v>360</v>
      </c>
      <c r="E18" s="92">
        <v>36</v>
      </c>
      <c r="F18" s="91">
        <v>100</v>
      </c>
      <c r="G18" s="93">
        <v>802</v>
      </c>
      <c r="H18" s="92">
        <v>87</v>
      </c>
      <c r="I18" s="100">
        <v>100</v>
      </c>
      <c r="J18" s="94">
        <f t="shared" si="2"/>
        <v>222.77777777777777</v>
      </c>
      <c r="K18" s="94">
        <f t="shared" si="1"/>
        <v>241.66666666666666</v>
      </c>
      <c r="L18" s="94">
        <v>100</v>
      </c>
      <c r="M18" s="95"/>
    </row>
    <row r="19" spans="1:13" ht="14.25" customHeight="1">
      <c r="A19" s="24"/>
      <c r="B19" s="96" t="s">
        <v>45</v>
      </c>
      <c r="C19" s="97" t="s">
        <v>46</v>
      </c>
      <c r="D19" s="91">
        <v>150</v>
      </c>
      <c r="E19" s="92">
        <v>5</v>
      </c>
      <c r="F19" s="155">
        <v>200</v>
      </c>
      <c r="G19" s="93">
        <v>94</v>
      </c>
      <c r="H19" s="92">
        <v>2</v>
      </c>
      <c r="I19" s="159">
        <v>151</v>
      </c>
      <c r="J19" s="94">
        <f t="shared" si="2"/>
        <v>62.666666666666664</v>
      </c>
      <c r="K19" s="94">
        <f t="shared" si="1"/>
        <v>40</v>
      </c>
      <c r="L19" s="163">
        <f>I19*100/F19</f>
        <v>75.5</v>
      </c>
      <c r="M19" s="95"/>
    </row>
    <row r="20" spans="1:13" ht="15" customHeight="1">
      <c r="A20" s="24"/>
      <c r="B20" s="96"/>
      <c r="C20" s="97" t="s">
        <v>47</v>
      </c>
      <c r="D20" s="91">
        <v>100</v>
      </c>
      <c r="E20" s="92" t="s">
        <v>48</v>
      </c>
      <c r="F20" s="156"/>
      <c r="G20" s="93">
        <v>120</v>
      </c>
      <c r="H20" s="111" t="s">
        <v>201</v>
      </c>
      <c r="I20" s="160"/>
      <c r="J20" s="94">
        <f t="shared" si="2"/>
        <v>120</v>
      </c>
      <c r="K20" s="112" t="s">
        <v>199</v>
      </c>
      <c r="L20" s="164"/>
      <c r="M20" s="95"/>
    </row>
    <row r="21" spans="1:13" ht="15" customHeight="1">
      <c r="A21" s="24"/>
      <c r="B21" s="98"/>
      <c r="C21" s="97" t="s">
        <v>49</v>
      </c>
      <c r="D21" s="91">
        <v>144</v>
      </c>
      <c r="E21" s="92" t="s">
        <v>48</v>
      </c>
      <c r="F21" s="157"/>
      <c r="G21" s="93">
        <v>61</v>
      </c>
      <c r="H21" s="111" t="s">
        <v>199</v>
      </c>
      <c r="I21" s="161"/>
      <c r="J21" s="94">
        <f t="shared" si="2"/>
        <v>42.361111111111114</v>
      </c>
      <c r="K21" s="112" t="s">
        <v>199</v>
      </c>
      <c r="L21" s="165"/>
      <c r="M21" s="95"/>
    </row>
    <row r="22" spans="1:13" ht="25.5" customHeight="1">
      <c r="A22" s="24"/>
      <c r="B22" s="96" t="s">
        <v>50</v>
      </c>
      <c r="C22" s="99" t="s">
        <v>32</v>
      </c>
      <c r="D22" s="91">
        <v>10</v>
      </c>
      <c r="E22" s="92">
        <v>2</v>
      </c>
      <c r="F22" s="91">
        <v>0</v>
      </c>
      <c r="G22" s="93">
        <v>14</v>
      </c>
      <c r="H22" s="92">
        <v>8</v>
      </c>
      <c r="I22" s="100">
        <v>30</v>
      </c>
      <c r="J22" s="94">
        <f aca="true" t="shared" si="3" ref="J22:K27">G22*100/D22</f>
        <v>140</v>
      </c>
      <c r="K22" s="94">
        <f t="shared" si="1"/>
        <v>400</v>
      </c>
      <c r="L22" s="91">
        <v>0</v>
      </c>
      <c r="M22" s="95"/>
    </row>
    <row r="23" spans="1:13" ht="26.25" customHeight="1">
      <c r="A23" s="24"/>
      <c r="B23" s="98" t="s">
        <v>51</v>
      </c>
      <c r="C23" s="99" t="s">
        <v>33</v>
      </c>
      <c r="D23" s="91">
        <v>44</v>
      </c>
      <c r="E23" s="92">
        <v>4</v>
      </c>
      <c r="F23" s="91">
        <v>110</v>
      </c>
      <c r="G23" s="93">
        <v>27</v>
      </c>
      <c r="H23" s="92">
        <v>2</v>
      </c>
      <c r="I23" s="100">
        <v>70</v>
      </c>
      <c r="J23" s="94">
        <f t="shared" si="3"/>
        <v>61.36363636363637</v>
      </c>
      <c r="K23" s="94">
        <f t="shared" si="1"/>
        <v>50</v>
      </c>
      <c r="L23" s="87">
        <f>I23*100/F23</f>
        <v>63.63636363636363</v>
      </c>
      <c r="M23" s="95"/>
    </row>
    <row r="24" spans="1:13" ht="15" customHeight="1">
      <c r="A24" s="24"/>
      <c r="B24" s="96" t="s">
        <v>52</v>
      </c>
      <c r="C24" s="97" t="s">
        <v>92</v>
      </c>
      <c r="D24" s="91">
        <v>20</v>
      </c>
      <c r="E24" s="92">
        <v>10</v>
      </c>
      <c r="F24" s="155">
        <v>39960</v>
      </c>
      <c r="G24" s="93">
        <v>11</v>
      </c>
      <c r="H24" s="92">
        <v>11</v>
      </c>
      <c r="I24" s="162">
        <v>39208</v>
      </c>
      <c r="J24" s="94">
        <f t="shared" si="3"/>
        <v>55</v>
      </c>
      <c r="K24" s="94">
        <f t="shared" si="1"/>
        <v>110</v>
      </c>
      <c r="L24" s="163">
        <f>I24*100/F24</f>
        <v>98.11811811811812</v>
      </c>
      <c r="M24" s="95"/>
    </row>
    <row r="25" spans="1:13" ht="15" customHeight="1">
      <c r="A25" s="24"/>
      <c r="B25" s="96" t="s">
        <v>93</v>
      </c>
      <c r="C25" s="97" t="s">
        <v>94</v>
      </c>
      <c r="D25" s="91">
        <v>360</v>
      </c>
      <c r="E25" s="92">
        <v>3</v>
      </c>
      <c r="F25" s="156"/>
      <c r="G25" s="93">
        <v>219</v>
      </c>
      <c r="H25" s="92">
        <v>2</v>
      </c>
      <c r="I25" s="160"/>
      <c r="J25" s="94">
        <f t="shared" si="3"/>
        <v>60.833333333333336</v>
      </c>
      <c r="K25" s="94">
        <f t="shared" si="1"/>
        <v>66.66666666666667</v>
      </c>
      <c r="L25" s="164"/>
      <c r="M25" s="95"/>
    </row>
    <row r="26" spans="1:13" ht="15.75" customHeight="1">
      <c r="A26" s="24"/>
      <c r="B26" s="98"/>
      <c r="C26" s="97" t="s">
        <v>95</v>
      </c>
      <c r="D26" s="91">
        <v>1292</v>
      </c>
      <c r="E26" s="92">
        <v>1274</v>
      </c>
      <c r="F26" s="158"/>
      <c r="G26" s="93">
        <v>1277</v>
      </c>
      <c r="H26" s="92">
        <v>1277</v>
      </c>
      <c r="I26" s="161"/>
      <c r="J26" s="94">
        <f t="shared" si="3"/>
        <v>98.83900928792569</v>
      </c>
      <c r="K26" s="94">
        <f t="shared" si="3"/>
        <v>100.23547880690738</v>
      </c>
      <c r="L26" s="165"/>
      <c r="M26" s="95"/>
    </row>
    <row r="27" spans="1:13" ht="15" customHeight="1" thickBot="1">
      <c r="A27" s="30"/>
      <c r="B27" s="103" t="s">
        <v>96</v>
      </c>
      <c r="C27" s="104" t="s">
        <v>97</v>
      </c>
      <c r="D27" s="105">
        <v>1000</v>
      </c>
      <c r="E27" s="106">
        <v>1</v>
      </c>
      <c r="F27" s="105">
        <v>50</v>
      </c>
      <c r="G27" s="107">
        <v>300</v>
      </c>
      <c r="H27" s="106">
        <v>2</v>
      </c>
      <c r="I27" s="108">
        <v>50</v>
      </c>
      <c r="J27" s="109">
        <f t="shared" si="3"/>
        <v>30</v>
      </c>
      <c r="K27" s="109">
        <f t="shared" si="3"/>
        <v>200</v>
      </c>
      <c r="L27" s="109">
        <v>100</v>
      </c>
      <c r="M27" s="110"/>
    </row>
  </sheetData>
  <mergeCells count="24">
    <mergeCell ref="L11:L13"/>
    <mergeCell ref="L15:L17"/>
    <mergeCell ref="L19:L21"/>
    <mergeCell ref="L24:L26"/>
    <mergeCell ref="F24:F26"/>
    <mergeCell ref="I11:I13"/>
    <mergeCell ref="I15:I17"/>
    <mergeCell ref="I19:I21"/>
    <mergeCell ref="I24:I26"/>
    <mergeCell ref="B7:C7"/>
    <mergeCell ref="B8:C8"/>
    <mergeCell ref="F15:F17"/>
    <mergeCell ref="F19:F21"/>
    <mergeCell ref="F11:F13"/>
    <mergeCell ref="L5:M5"/>
    <mergeCell ref="A9:C9"/>
    <mergeCell ref="A2:M2"/>
    <mergeCell ref="D7:F7"/>
    <mergeCell ref="G7:I7"/>
    <mergeCell ref="J7:L7"/>
    <mergeCell ref="M7:M8"/>
    <mergeCell ref="D8:E8"/>
    <mergeCell ref="G8:H8"/>
    <mergeCell ref="J8:K8"/>
  </mergeCells>
  <printOptions/>
  <pageMargins left="0.35433070866141736" right="0.35433070866141736" top="0.984251968503937" bottom="0.7874015748031497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="85" zoomScaleNormal="85" workbookViewId="0" topLeftCell="A1">
      <selection activeCell="N12" sqref="N12"/>
    </sheetView>
  </sheetViews>
  <sheetFormatPr defaultColWidth="8.88671875" defaultRowHeight="13.5"/>
  <cols>
    <col min="2" max="2" width="17.77734375" style="0" customWidth="1"/>
    <col min="3" max="4" width="8.4453125" style="0" customWidth="1"/>
    <col min="5" max="5" width="8.10546875" style="0" customWidth="1"/>
    <col min="6" max="6" width="9.10546875" style="0" customWidth="1"/>
    <col min="7" max="7" width="9.4453125" style="0" customWidth="1"/>
    <col min="8" max="9" width="8.4453125" style="0" customWidth="1"/>
    <col min="11" max="11" width="9.10546875" style="0" customWidth="1"/>
    <col min="12" max="12" width="7.10546875" style="0" customWidth="1"/>
  </cols>
  <sheetData>
    <row r="1" spans="1:12" ht="1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142" t="s">
        <v>102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6.5" customHeight="1">
      <c r="A5" s="4" t="s">
        <v>202</v>
      </c>
      <c r="B5" s="4"/>
      <c r="C5" s="4"/>
      <c r="D5" s="4"/>
      <c r="E5" s="4"/>
      <c r="F5" s="4"/>
      <c r="G5" s="4"/>
      <c r="H5" s="4"/>
      <c r="I5" s="4"/>
      <c r="J5" s="4"/>
      <c r="K5" s="125" t="s">
        <v>10</v>
      </c>
      <c r="L5" s="125"/>
    </row>
    <row r="6" spans="1:12" ht="18.75" customHeight="1" thickBot="1">
      <c r="A6" s="6"/>
      <c r="B6" s="6"/>
      <c r="C6" s="7"/>
      <c r="D6" s="6"/>
      <c r="E6" s="4"/>
      <c r="F6" s="4"/>
      <c r="G6" s="4"/>
      <c r="H6" s="4"/>
      <c r="I6" s="4"/>
      <c r="J6" s="4"/>
      <c r="K6" s="4"/>
      <c r="L6" s="4"/>
    </row>
    <row r="7" spans="1:12" ht="21" customHeight="1">
      <c r="A7" s="8" t="s">
        <v>3</v>
      </c>
      <c r="B7" s="9" t="s">
        <v>4</v>
      </c>
      <c r="C7" s="136" t="s">
        <v>53</v>
      </c>
      <c r="D7" s="137"/>
      <c r="E7" s="138"/>
      <c r="F7" s="139" t="s">
        <v>105</v>
      </c>
      <c r="G7" s="137"/>
      <c r="H7" s="138"/>
      <c r="I7" s="139" t="s">
        <v>106</v>
      </c>
      <c r="J7" s="137"/>
      <c r="K7" s="138"/>
      <c r="L7" s="129" t="s">
        <v>11</v>
      </c>
    </row>
    <row r="8" spans="1:12" ht="25.5" customHeight="1" thickBot="1">
      <c r="A8" s="85" t="s">
        <v>8</v>
      </c>
      <c r="B8" s="13" t="s">
        <v>21</v>
      </c>
      <c r="C8" s="131" t="s">
        <v>58</v>
      </c>
      <c r="D8" s="132"/>
      <c r="E8" s="11" t="s">
        <v>7</v>
      </c>
      <c r="F8" s="133" t="s">
        <v>58</v>
      </c>
      <c r="G8" s="132"/>
      <c r="H8" s="12" t="s">
        <v>7</v>
      </c>
      <c r="I8" s="133" t="s">
        <v>59</v>
      </c>
      <c r="J8" s="132"/>
      <c r="K8" s="11" t="s">
        <v>7</v>
      </c>
      <c r="L8" s="130"/>
    </row>
    <row r="9" spans="1:12" ht="31.5" customHeight="1">
      <c r="A9" s="166" t="s">
        <v>22</v>
      </c>
      <c r="B9" s="167"/>
      <c r="C9" s="37">
        <f aca="true" t="shared" si="0" ref="C9:H9">SUM(C10:C17)</f>
        <v>447</v>
      </c>
      <c r="D9" s="43">
        <f t="shared" si="0"/>
        <v>5327</v>
      </c>
      <c r="E9" s="43">
        <f t="shared" si="0"/>
        <v>3740</v>
      </c>
      <c r="F9" s="43">
        <f t="shared" si="0"/>
        <v>411</v>
      </c>
      <c r="G9" s="43">
        <f t="shared" si="0"/>
        <v>3725</v>
      </c>
      <c r="H9" s="43">
        <f t="shared" si="0"/>
        <v>3738</v>
      </c>
      <c r="I9" s="65">
        <f>F9*100/C9</f>
        <v>91.94630872483222</v>
      </c>
      <c r="J9" s="65">
        <f>G9*100/D9</f>
        <v>69.92678806082223</v>
      </c>
      <c r="K9" s="65">
        <f>H9*100/E9</f>
        <v>99.94652406417113</v>
      </c>
      <c r="L9" s="39"/>
    </row>
    <row r="10" spans="1:12" ht="31.5" customHeight="1">
      <c r="A10" s="36" t="s">
        <v>203</v>
      </c>
      <c r="B10" s="69" t="s">
        <v>23</v>
      </c>
      <c r="C10" s="45">
        <v>60</v>
      </c>
      <c r="D10" s="20">
        <v>60</v>
      </c>
      <c r="E10" s="20">
        <v>0</v>
      </c>
      <c r="F10" s="20">
        <v>56</v>
      </c>
      <c r="G10" s="28">
        <v>56</v>
      </c>
      <c r="H10" s="20">
        <v>0</v>
      </c>
      <c r="I10" s="38">
        <f aca="true" t="shared" si="1" ref="I10:J17">F10*100/C10</f>
        <v>93.33333333333333</v>
      </c>
      <c r="J10" s="38">
        <f t="shared" si="1"/>
        <v>93.33333333333333</v>
      </c>
      <c r="K10" s="20">
        <v>0</v>
      </c>
      <c r="L10" s="23"/>
    </row>
    <row r="11" spans="1:12" ht="31.5" customHeight="1">
      <c r="A11" s="36" t="s">
        <v>20</v>
      </c>
      <c r="B11" s="69" t="s">
        <v>24</v>
      </c>
      <c r="C11" s="45">
        <v>336</v>
      </c>
      <c r="D11" s="20">
        <v>4452</v>
      </c>
      <c r="E11" s="20">
        <v>1280</v>
      </c>
      <c r="F11" s="20">
        <v>316</v>
      </c>
      <c r="G11" s="28">
        <v>3081</v>
      </c>
      <c r="H11" s="28">
        <v>1598</v>
      </c>
      <c r="I11" s="38">
        <f t="shared" si="1"/>
        <v>94.04761904761905</v>
      </c>
      <c r="J11" s="26">
        <f t="shared" si="1"/>
        <v>69.20485175202157</v>
      </c>
      <c r="K11" s="26">
        <f aca="true" t="shared" si="2" ref="K11:K17">H11*100/E11</f>
        <v>124.84375</v>
      </c>
      <c r="L11" s="23"/>
    </row>
    <row r="12" spans="1:12" ht="31.5" customHeight="1">
      <c r="A12" s="24"/>
      <c r="B12" s="69" t="s">
        <v>68</v>
      </c>
      <c r="C12" s="45">
        <v>28</v>
      </c>
      <c r="D12" s="20">
        <v>616</v>
      </c>
      <c r="E12" s="20">
        <v>1200</v>
      </c>
      <c r="F12" s="20">
        <v>24</v>
      </c>
      <c r="G12" s="28">
        <v>463</v>
      </c>
      <c r="H12" s="28">
        <v>930</v>
      </c>
      <c r="I12" s="38">
        <f t="shared" si="1"/>
        <v>85.71428571428571</v>
      </c>
      <c r="J12" s="26">
        <f t="shared" si="1"/>
        <v>75.16233766233766</v>
      </c>
      <c r="K12" s="26">
        <f t="shared" si="2"/>
        <v>77.5</v>
      </c>
      <c r="L12" s="23"/>
    </row>
    <row r="13" spans="1:12" ht="31.5" customHeight="1">
      <c r="A13" s="24"/>
      <c r="B13" s="69" t="s">
        <v>204</v>
      </c>
      <c r="C13" s="45">
        <v>1</v>
      </c>
      <c r="D13" s="20">
        <v>40</v>
      </c>
      <c r="E13" s="20">
        <v>300</v>
      </c>
      <c r="F13" s="20">
        <v>1</v>
      </c>
      <c r="G13" s="28">
        <v>22</v>
      </c>
      <c r="H13" s="28">
        <v>300</v>
      </c>
      <c r="I13" s="38">
        <f t="shared" si="1"/>
        <v>100</v>
      </c>
      <c r="J13" s="26">
        <f t="shared" si="1"/>
        <v>55</v>
      </c>
      <c r="K13" s="26">
        <f t="shared" si="2"/>
        <v>100</v>
      </c>
      <c r="L13" s="23"/>
    </row>
    <row r="14" spans="1:12" ht="31.5" customHeight="1">
      <c r="A14" s="24"/>
      <c r="B14" s="69" t="s">
        <v>205</v>
      </c>
      <c r="C14" s="45">
        <v>2</v>
      </c>
      <c r="D14" s="20">
        <v>44</v>
      </c>
      <c r="E14" s="20">
        <v>600</v>
      </c>
      <c r="F14" s="20">
        <v>2</v>
      </c>
      <c r="G14" s="28">
        <v>46</v>
      </c>
      <c r="H14" s="28">
        <v>600</v>
      </c>
      <c r="I14" s="38">
        <v>0</v>
      </c>
      <c r="J14" s="26">
        <f t="shared" si="1"/>
        <v>104.54545454545455</v>
      </c>
      <c r="K14" s="26">
        <f t="shared" si="2"/>
        <v>100</v>
      </c>
      <c r="L14" s="23"/>
    </row>
    <row r="15" spans="1:12" ht="31.5" customHeight="1">
      <c r="A15" s="24"/>
      <c r="B15" s="69" t="s">
        <v>25</v>
      </c>
      <c r="C15" s="45">
        <v>5</v>
      </c>
      <c r="D15" s="20">
        <v>64</v>
      </c>
      <c r="E15" s="20">
        <v>50</v>
      </c>
      <c r="F15" s="20">
        <v>4</v>
      </c>
      <c r="G15" s="28">
        <v>38</v>
      </c>
      <c r="H15" s="20">
        <v>0</v>
      </c>
      <c r="I15" s="38">
        <v>0</v>
      </c>
      <c r="J15" s="26">
        <f t="shared" si="1"/>
        <v>59.375</v>
      </c>
      <c r="K15" s="20">
        <v>0</v>
      </c>
      <c r="L15" s="23"/>
    </row>
    <row r="16" spans="1:12" ht="31.5" customHeight="1">
      <c r="A16" s="24"/>
      <c r="B16" s="74" t="s">
        <v>206</v>
      </c>
      <c r="C16" s="45">
        <v>11</v>
      </c>
      <c r="D16" s="20">
        <v>11</v>
      </c>
      <c r="E16" s="20">
        <v>280</v>
      </c>
      <c r="F16" s="20">
        <v>7</v>
      </c>
      <c r="G16" s="28">
        <v>7</v>
      </c>
      <c r="H16" s="28">
        <v>280</v>
      </c>
      <c r="I16" s="38">
        <f t="shared" si="1"/>
        <v>63.63636363636363</v>
      </c>
      <c r="J16" s="26">
        <f t="shared" si="1"/>
        <v>63.63636363636363</v>
      </c>
      <c r="K16" s="26">
        <f t="shared" si="2"/>
        <v>100</v>
      </c>
      <c r="L16" s="23"/>
    </row>
    <row r="17" spans="1:12" ht="31.5" customHeight="1" thickBot="1">
      <c r="A17" s="30"/>
      <c r="B17" s="76" t="s">
        <v>26</v>
      </c>
      <c r="C17" s="48">
        <v>4</v>
      </c>
      <c r="D17" s="32">
        <v>40</v>
      </c>
      <c r="E17" s="32">
        <v>30</v>
      </c>
      <c r="F17" s="32">
        <v>1</v>
      </c>
      <c r="G17" s="49">
        <v>12</v>
      </c>
      <c r="H17" s="49">
        <v>30</v>
      </c>
      <c r="I17" s="50">
        <v>0</v>
      </c>
      <c r="J17" s="34">
        <f t="shared" si="1"/>
        <v>30</v>
      </c>
      <c r="K17" s="34">
        <f t="shared" si="2"/>
        <v>100</v>
      </c>
      <c r="L17" s="35"/>
    </row>
    <row r="18" ht="13.5">
      <c r="F18" s="113"/>
    </row>
  </sheetData>
  <mergeCells count="10">
    <mergeCell ref="A9:B9"/>
    <mergeCell ref="A2:L2"/>
    <mergeCell ref="C7:E7"/>
    <mergeCell ref="F7:H7"/>
    <mergeCell ref="I7:K7"/>
    <mergeCell ref="L7:L8"/>
    <mergeCell ref="C8:D8"/>
    <mergeCell ref="F8:G8"/>
    <mergeCell ref="I8:J8"/>
    <mergeCell ref="K5:L5"/>
  </mergeCells>
  <printOptions/>
  <pageMargins left="0.5511811023622047" right="0.5511811023622047" top="0.7874015748031497" bottom="0.7874015748031497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="75" zoomScaleNormal="75" workbookViewId="0" topLeftCell="A1">
      <selection activeCell="J12" sqref="J12"/>
    </sheetView>
  </sheetViews>
  <sheetFormatPr defaultColWidth="8.88671875" defaultRowHeight="13.5"/>
  <cols>
    <col min="1" max="1" width="10.10546875" style="0" customWidth="1"/>
    <col min="2" max="2" width="15.99609375" style="0" customWidth="1"/>
  </cols>
  <sheetData>
    <row r="1" spans="1:12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.75" customHeight="1">
      <c r="A2" s="142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1.75" customHeight="1">
      <c r="A5" s="115" t="s">
        <v>207</v>
      </c>
      <c r="B5" s="115"/>
      <c r="C5" s="115"/>
      <c r="D5" s="115"/>
      <c r="E5" s="115"/>
      <c r="F5" s="115"/>
      <c r="G5" s="115"/>
      <c r="H5" s="115"/>
      <c r="I5" s="115"/>
      <c r="J5" s="115"/>
      <c r="K5" s="168" t="s">
        <v>10</v>
      </c>
      <c r="L5" s="168"/>
    </row>
    <row r="6" spans="1:12" ht="23.25" customHeight="1" thickBot="1">
      <c r="A6" s="6"/>
      <c r="B6" s="6"/>
      <c r="C6" s="7"/>
      <c r="D6" s="6"/>
      <c r="E6" s="4"/>
      <c r="F6" s="4"/>
      <c r="G6" s="4"/>
      <c r="H6" s="4"/>
      <c r="I6" s="4"/>
      <c r="J6" s="4"/>
      <c r="K6" s="4"/>
      <c r="L6" s="4"/>
    </row>
    <row r="7" spans="1:12" ht="22.5" customHeight="1">
      <c r="A7" s="8" t="s">
        <v>3</v>
      </c>
      <c r="B7" s="67" t="s">
        <v>4</v>
      </c>
      <c r="C7" s="136" t="s">
        <v>53</v>
      </c>
      <c r="D7" s="137"/>
      <c r="E7" s="138"/>
      <c r="F7" s="139" t="s">
        <v>105</v>
      </c>
      <c r="G7" s="137"/>
      <c r="H7" s="138"/>
      <c r="I7" s="139" t="s">
        <v>106</v>
      </c>
      <c r="J7" s="137"/>
      <c r="K7" s="138"/>
      <c r="L7" s="129" t="s">
        <v>11</v>
      </c>
    </row>
    <row r="8" spans="1:12" ht="23.25" customHeight="1" thickBot="1">
      <c r="A8" s="85" t="s">
        <v>8</v>
      </c>
      <c r="B8" s="68" t="s">
        <v>21</v>
      </c>
      <c r="C8" s="131" t="s">
        <v>5</v>
      </c>
      <c r="D8" s="132"/>
      <c r="E8" s="11" t="s">
        <v>7</v>
      </c>
      <c r="F8" s="133" t="s">
        <v>5</v>
      </c>
      <c r="G8" s="132"/>
      <c r="H8" s="12" t="s">
        <v>7</v>
      </c>
      <c r="I8" s="133" t="s">
        <v>6</v>
      </c>
      <c r="J8" s="132"/>
      <c r="K8" s="11" t="s">
        <v>7</v>
      </c>
      <c r="L8" s="130"/>
    </row>
    <row r="9" spans="1:12" ht="33" customHeight="1">
      <c r="A9" s="126" t="s">
        <v>22</v>
      </c>
      <c r="B9" s="128"/>
      <c r="C9" s="59">
        <f aca="true" t="shared" si="0" ref="C9:H9">SUM(C10:C16)</f>
        <v>260</v>
      </c>
      <c r="D9" s="59">
        <f t="shared" si="0"/>
        <v>2349</v>
      </c>
      <c r="E9" s="59">
        <f t="shared" si="0"/>
        <v>5036</v>
      </c>
      <c r="F9" s="59">
        <f t="shared" si="0"/>
        <v>258</v>
      </c>
      <c r="G9" s="59">
        <f t="shared" si="0"/>
        <v>1640</v>
      </c>
      <c r="H9" s="59">
        <f t="shared" si="0"/>
        <v>5036</v>
      </c>
      <c r="I9" s="60">
        <f>F9*100/C9</f>
        <v>99.23076923076923</v>
      </c>
      <c r="J9" s="60">
        <f>G9*100/D9</f>
        <v>69.81694338016177</v>
      </c>
      <c r="K9" s="60">
        <f>H9*100/E9</f>
        <v>100</v>
      </c>
      <c r="L9" s="17"/>
    </row>
    <row r="10" spans="1:12" ht="33" customHeight="1">
      <c r="A10" s="36" t="s">
        <v>27</v>
      </c>
      <c r="B10" s="75" t="s">
        <v>28</v>
      </c>
      <c r="C10" s="37">
        <v>24</v>
      </c>
      <c r="D10" s="43">
        <v>24</v>
      </c>
      <c r="E10" s="37">
        <v>0</v>
      </c>
      <c r="F10" s="43">
        <v>56</v>
      </c>
      <c r="G10" s="78">
        <v>56</v>
      </c>
      <c r="H10" s="37">
        <v>0</v>
      </c>
      <c r="I10" s="38">
        <f aca="true" t="shared" si="1" ref="I10:J14">F10*100/C10</f>
        <v>233.33333333333334</v>
      </c>
      <c r="J10" s="38">
        <f t="shared" si="1"/>
        <v>233.33333333333334</v>
      </c>
      <c r="K10" s="37">
        <v>0</v>
      </c>
      <c r="L10" s="39"/>
    </row>
    <row r="11" spans="1:12" ht="33" customHeight="1">
      <c r="A11" s="24"/>
      <c r="B11" s="69" t="s">
        <v>208</v>
      </c>
      <c r="C11" s="45">
        <v>60</v>
      </c>
      <c r="D11" s="20">
        <v>720</v>
      </c>
      <c r="E11" s="45">
        <v>0</v>
      </c>
      <c r="F11" s="20">
        <v>46</v>
      </c>
      <c r="G11" s="28">
        <v>452</v>
      </c>
      <c r="H11" s="45">
        <v>0</v>
      </c>
      <c r="I11" s="38">
        <f t="shared" si="1"/>
        <v>76.66666666666667</v>
      </c>
      <c r="J11" s="38">
        <f t="shared" si="1"/>
        <v>62.77777777777778</v>
      </c>
      <c r="K11" s="45">
        <v>0</v>
      </c>
      <c r="L11" s="23"/>
    </row>
    <row r="12" spans="1:12" ht="33" customHeight="1">
      <c r="A12" s="24"/>
      <c r="B12" s="69" t="s">
        <v>209</v>
      </c>
      <c r="C12" s="45">
        <v>60</v>
      </c>
      <c r="D12" s="20">
        <v>720</v>
      </c>
      <c r="E12" s="45">
        <v>600</v>
      </c>
      <c r="F12" s="20">
        <v>58</v>
      </c>
      <c r="G12" s="44">
        <v>487</v>
      </c>
      <c r="H12" s="28">
        <v>600</v>
      </c>
      <c r="I12" s="38">
        <f t="shared" si="1"/>
        <v>96.66666666666667</v>
      </c>
      <c r="J12" s="38">
        <f t="shared" si="1"/>
        <v>67.63888888888889</v>
      </c>
      <c r="K12" s="38">
        <f>H12*100/E12</f>
        <v>100</v>
      </c>
      <c r="L12" s="23"/>
    </row>
    <row r="13" spans="1:12" ht="33" customHeight="1">
      <c r="A13" s="24"/>
      <c r="B13" s="69" t="s">
        <v>210</v>
      </c>
      <c r="C13" s="45">
        <v>60</v>
      </c>
      <c r="D13" s="20">
        <v>720</v>
      </c>
      <c r="E13" s="45">
        <v>0</v>
      </c>
      <c r="F13" s="20">
        <v>58</v>
      </c>
      <c r="G13" s="44">
        <v>502</v>
      </c>
      <c r="H13" s="28">
        <v>0</v>
      </c>
      <c r="I13" s="38">
        <f t="shared" si="1"/>
        <v>96.66666666666667</v>
      </c>
      <c r="J13" s="38">
        <f t="shared" si="1"/>
        <v>69.72222222222223</v>
      </c>
      <c r="K13" s="38">
        <v>0</v>
      </c>
      <c r="L13" s="23"/>
    </row>
    <row r="14" spans="1:12" ht="33" customHeight="1">
      <c r="A14" s="24"/>
      <c r="B14" s="69" t="s">
        <v>26</v>
      </c>
      <c r="C14" s="45">
        <v>55</v>
      </c>
      <c r="D14" s="20">
        <v>164</v>
      </c>
      <c r="E14" s="45">
        <v>400</v>
      </c>
      <c r="F14" s="20">
        <v>40</v>
      </c>
      <c r="G14" s="44">
        <v>143</v>
      </c>
      <c r="H14" s="28">
        <v>400</v>
      </c>
      <c r="I14" s="38">
        <f t="shared" si="1"/>
        <v>72.72727272727273</v>
      </c>
      <c r="J14" s="38">
        <f t="shared" si="1"/>
        <v>87.1951219512195</v>
      </c>
      <c r="K14" s="38">
        <f>H14*100/E14</f>
        <v>100</v>
      </c>
      <c r="L14" s="23"/>
    </row>
    <row r="15" spans="1:12" ht="33" customHeight="1">
      <c r="A15" s="24"/>
      <c r="B15" s="69" t="s">
        <v>89</v>
      </c>
      <c r="C15" s="45">
        <v>1</v>
      </c>
      <c r="D15" s="20">
        <v>1</v>
      </c>
      <c r="E15" s="45">
        <v>0</v>
      </c>
      <c r="F15" s="20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23"/>
    </row>
    <row r="16" spans="1:12" ht="33" customHeight="1" thickBot="1">
      <c r="A16" s="30"/>
      <c r="B16" s="76" t="s">
        <v>211</v>
      </c>
      <c r="C16" s="48" t="s">
        <v>48</v>
      </c>
      <c r="D16" s="32" t="s">
        <v>48</v>
      </c>
      <c r="E16" s="48">
        <v>4036</v>
      </c>
      <c r="F16" s="116" t="s">
        <v>197</v>
      </c>
      <c r="G16" s="66" t="s">
        <v>199</v>
      </c>
      <c r="H16" s="114">
        <v>4036</v>
      </c>
      <c r="I16" s="31" t="s">
        <v>198</v>
      </c>
      <c r="J16" s="31" t="s">
        <v>199</v>
      </c>
      <c r="K16" s="50">
        <f>H16*100/E16</f>
        <v>100</v>
      </c>
      <c r="L16" s="35"/>
    </row>
  </sheetData>
  <mergeCells count="10">
    <mergeCell ref="A9:B9"/>
    <mergeCell ref="A2:L2"/>
    <mergeCell ref="C7:E7"/>
    <mergeCell ref="F7:H7"/>
    <mergeCell ref="I7:K7"/>
    <mergeCell ref="L7:L8"/>
    <mergeCell ref="C8:D8"/>
    <mergeCell ref="F8:G8"/>
    <mergeCell ref="I8:J8"/>
    <mergeCell ref="K5:L5"/>
  </mergeCells>
  <printOptions/>
  <pageMargins left="0.5511811023622047" right="0.5511811023622047" top="0.984251968503937" bottom="0.7874015748031497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zoomScale="85" zoomScaleNormal="85" workbookViewId="0" topLeftCell="A1">
      <selection activeCell="N24" sqref="N24"/>
    </sheetView>
  </sheetViews>
  <sheetFormatPr defaultColWidth="8.88671875" defaultRowHeight="13.5"/>
  <cols>
    <col min="1" max="1" width="11.10546875" style="0" customWidth="1"/>
    <col min="2" max="2" width="12.10546875" style="0" customWidth="1"/>
    <col min="3" max="3" width="15.4453125" style="0" customWidth="1"/>
    <col min="4" max="4" width="8.10546875" style="0" customWidth="1"/>
    <col min="5" max="5" width="8.4453125" style="0" customWidth="1"/>
    <col min="6" max="6" width="7.99609375" style="0" customWidth="1"/>
    <col min="7" max="7" width="8.4453125" style="0" customWidth="1"/>
    <col min="8" max="8" width="8.99609375" style="0" customWidth="1"/>
    <col min="9" max="10" width="8.3359375" style="0" customWidth="1"/>
    <col min="11" max="12" width="7.4453125" style="0" customWidth="1"/>
    <col min="13" max="13" width="6.4453125" style="0" customWidth="1"/>
  </cols>
  <sheetData>
    <row r="1" spans="1:13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9.25" customHeight="1">
      <c r="A2" s="169" t="s">
        <v>104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3.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25" thickBot="1">
      <c r="A4" s="4" t="s">
        <v>212</v>
      </c>
      <c r="B4" s="4"/>
      <c r="C4" s="4"/>
      <c r="D4" s="4"/>
      <c r="E4" s="4"/>
      <c r="F4" s="4"/>
      <c r="G4" s="4"/>
      <c r="H4" s="4"/>
      <c r="I4" s="4"/>
      <c r="J4" s="4"/>
      <c r="K4" s="4"/>
      <c r="L4" s="172" t="s">
        <v>10</v>
      </c>
      <c r="M4" s="172"/>
    </row>
    <row r="5" spans="1:13" ht="18" customHeight="1">
      <c r="A5" s="8" t="s">
        <v>3</v>
      </c>
      <c r="B5" s="134" t="s">
        <v>4</v>
      </c>
      <c r="C5" s="135"/>
      <c r="D5" s="136" t="s">
        <v>53</v>
      </c>
      <c r="E5" s="136"/>
      <c r="F5" s="170"/>
      <c r="G5" s="139" t="s">
        <v>105</v>
      </c>
      <c r="H5" s="136"/>
      <c r="I5" s="170"/>
      <c r="J5" s="139" t="s">
        <v>106</v>
      </c>
      <c r="K5" s="136"/>
      <c r="L5" s="170"/>
      <c r="M5" s="129" t="s">
        <v>11</v>
      </c>
    </row>
    <row r="6" spans="1:13" ht="18.75" customHeight="1" thickBot="1">
      <c r="A6" s="85" t="s">
        <v>8</v>
      </c>
      <c r="B6" s="140" t="s">
        <v>9</v>
      </c>
      <c r="C6" s="141"/>
      <c r="D6" s="131" t="s">
        <v>5</v>
      </c>
      <c r="E6" s="171"/>
      <c r="F6" s="11" t="s">
        <v>7</v>
      </c>
      <c r="G6" s="133" t="s">
        <v>5</v>
      </c>
      <c r="H6" s="171"/>
      <c r="I6" s="12" t="s">
        <v>7</v>
      </c>
      <c r="J6" s="133" t="s">
        <v>107</v>
      </c>
      <c r="K6" s="171"/>
      <c r="L6" s="11" t="s">
        <v>7</v>
      </c>
      <c r="M6" s="130"/>
    </row>
    <row r="7" spans="1:13" ht="18.75" customHeight="1">
      <c r="A7" s="14"/>
      <c r="B7" s="139" t="s">
        <v>22</v>
      </c>
      <c r="C7" s="173"/>
      <c r="D7" s="59">
        <f aca="true" t="shared" si="0" ref="D7:I7">SUM(D8:D34)</f>
        <v>2934</v>
      </c>
      <c r="E7" s="59">
        <f t="shared" si="0"/>
        <v>22812</v>
      </c>
      <c r="F7" s="59">
        <f t="shared" si="0"/>
        <v>6180</v>
      </c>
      <c r="G7" s="59">
        <f t="shared" si="0"/>
        <v>2767</v>
      </c>
      <c r="H7" s="59">
        <f t="shared" si="0"/>
        <v>19293</v>
      </c>
      <c r="I7" s="15">
        <f t="shared" si="0"/>
        <v>6080</v>
      </c>
      <c r="J7" s="16">
        <f>G7*100/D7</f>
        <v>94.30811179277437</v>
      </c>
      <c r="K7" s="16">
        <f>H7*100/E7</f>
        <v>84.57390846922672</v>
      </c>
      <c r="L7" s="16">
        <f>I7*100/F7</f>
        <v>98.38187702265373</v>
      </c>
      <c r="M7" s="17"/>
    </row>
    <row r="8" spans="1:13" ht="12" customHeight="1">
      <c r="A8" s="36" t="s">
        <v>54</v>
      </c>
      <c r="B8" s="27" t="s">
        <v>15</v>
      </c>
      <c r="C8" s="75" t="s">
        <v>60</v>
      </c>
      <c r="D8" s="45">
        <v>24</v>
      </c>
      <c r="E8" s="20">
        <v>24</v>
      </c>
      <c r="F8" s="147">
        <v>0</v>
      </c>
      <c r="G8" s="20">
        <v>77</v>
      </c>
      <c r="H8" s="117">
        <v>77</v>
      </c>
      <c r="I8" s="147">
        <v>0</v>
      </c>
      <c r="J8" s="22">
        <f>G8*100/D8</f>
        <v>320.8333333333333</v>
      </c>
      <c r="K8" s="22">
        <f>H8*100/E8</f>
        <v>320.8333333333333</v>
      </c>
      <c r="L8" s="147">
        <v>0</v>
      </c>
      <c r="M8" s="23"/>
    </row>
    <row r="9" spans="1:13" ht="12" customHeight="1">
      <c r="A9" s="36" t="s">
        <v>55</v>
      </c>
      <c r="B9" s="27"/>
      <c r="C9" s="69" t="s">
        <v>63</v>
      </c>
      <c r="D9" s="45">
        <v>82</v>
      </c>
      <c r="E9" s="20">
        <v>82</v>
      </c>
      <c r="F9" s="148"/>
      <c r="G9" s="20">
        <v>80</v>
      </c>
      <c r="H9" s="117">
        <v>80</v>
      </c>
      <c r="I9" s="148"/>
      <c r="J9" s="22">
        <f aca="true" t="shared" si="1" ref="J9:L34">G9*100/D9</f>
        <v>97.5609756097561</v>
      </c>
      <c r="K9" s="22">
        <f t="shared" si="1"/>
        <v>97.5609756097561</v>
      </c>
      <c r="L9" s="148"/>
      <c r="M9" s="23"/>
    </row>
    <row r="10" spans="1:13" ht="12" customHeight="1">
      <c r="A10" s="24"/>
      <c r="B10" s="29"/>
      <c r="C10" s="69" t="s">
        <v>64</v>
      </c>
      <c r="D10" s="45">
        <v>12</v>
      </c>
      <c r="E10" s="20">
        <v>12</v>
      </c>
      <c r="F10" s="149"/>
      <c r="G10" s="20">
        <v>3</v>
      </c>
      <c r="H10" s="117">
        <v>3</v>
      </c>
      <c r="I10" s="149"/>
      <c r="J10" s="22">
        <f t="shared" si="1"/>
        <v>25</v>
      </c>
      <c r="K10" s="22">
        <f t="shared" si="1"/>
        <v>25</v>
      </c>
      <c r="L10" s="149"/>
      <c r="M10" s="23"/>
    </row>
    <row r="11" spans="1:13" ht="12" customHeight="1">
      <c r="A11" s="24"/>
      <c r="B11" s="27" t="s">
        <v>56</v>
      </c>
      <c r="C11" s="69" t="s">
        <v>65</v>
      </c>
      <c r="D11" s="45">
        <v>240</v>
      </c>
      <c r="E11" s="20">
        <v>2160</v>
      </c>
      <c r="F11" s="147">
        <v>3780</v>
      </c>
      <c r="G11" s="20">
        <v>243</v>
      </c>
      <c r="H11" s="117">
        <v>1816</v>
      </c>
      <c r="I11" s="147">
        <v>3780</v>
      </c>
      <c r="J11" s="22">
        <f t="shared" si="1"/>
        <v>101.25</v>
      </c>
      <c r="K11" s="22">
        <f t="shared" si="1"/>
        <v>84.07407407407408</v>
      </c>
      <c r="L11" s="147">
        <v>100</v>
      </c>
      <c r="M11" s="23"/>
    </row>
    <row r="12" spans="1:13" ht="12" customHeight="1">
      <c r="A12" s="24"/>
      <c r="B12" s="29"/>
      <c r="C12" s="69" t="s">
        <v>66</v>
      </c>
      <c r="D12" s="45">
        <v>480</v>
      </c>
      <c r="E12" s="20">
        <v>4320</v>
      </c>
      <c r="F12" s="149"/>
      <c r="G12" s="20">
        <v>475</v>
      </c>
      <c r="H12" s="117">
        <v>3500</v>
      </c>
      <c r="I12" s="149"/>
      <c r="J12" s="22">
        <f t="shared" si="1"/>
        <v>98.95833333333333</v>
      </c>
      <c r="K12" s="22">
        <f t="shared" si="1"/>
        <v>81.01851851851852</v>
      </c>
      <c r="L12" s="149"/>
      <c r="M12" s="23"/>
    </row>
    <row r="13" spans="1:13" ht="14.25" customHeight="1">
      <c r="A13" s="24"/>
      <c r="B13" s="27" t="s">
        <v>45</v>
      </c>
      <c r="C13" s="69" t="s">
        <v>67</v>
      </c>
      <c r="D13" s="45">
        <v>48</v>
      </c>
      <c r="E13" s="20">
        <v>432</v>
      </c>
      <c r="F13" s="45">
        <v>80</v>
      </c>
      <c r="G13" s="20">
        <v>62</v>
      </c>
      <c r="H13" s="117">
        <v>459</v>
      </c>
      <c r="I13" s="20">
        <v>80</v>
      </c>
      <c r="J13" s="22">
        <f t="shared" si="1"/>
        <v>129.16666666666666</v>
      </c>
      <c r="K13" s="22">
        <f t="shared" si="1"/>
        <v>106.25</v>
      </c>
      <c r="L13" s="22">
        <f t="shared" si="1"/>
        <v>100</v>
      </c>
      <c r="M13" s="23"/>
    </row>
    <row r="14" spans="1:13" ht="14.25" customHeight="1">
      <c r="A14" s="24"/>
      <c r="B14" s="27"/>
      <c r="C14" s="69" t="s">
        <v>61</v>
      </c>
      <c r="D14" s="45">
        <v>48</v>
      </c>
      <c r="E14" s="20">
        <v>432</v>
      </c>
      <c r="F14" s="45">
        <v>140</v>
      </c>
      <c r="G14" s="20">
        <v>51</v>
      </c>
      <c r="H14" s="117">
        <v>390</v>
      </c>
      <c r="I14" s="20">
        <v>140</v>
      </c>
      <c r="J14" s="22">
        <f t="shared" si="1"/>
        <v>106.25</v>
      </c>
      <c r="K14" s="22">
        <f t="shared" si="1"/>
        <v>90.27777777777777</v>
      </c>
      <c r="L14" s="22">
        <f t="shared" si="1"/>
        <v>100</v>
      </c>
      <c r="M14" s="23"/>
    </row>
    <row r="15" spans="1:13" ht="14.25" customHeight="1">
      <c r="A15" s="24"/>
      <c r="B15" s="27"/>
      <c r="C15" s="69" t="s">
        <v>68</v>
      </c>
      <c r="D15" s="45">
        <v>10</v>
      </c>
      <c r="E15" s="20">
        <v>90</v>
      </c>
      <c r="F15" s="45">
        <v>520</v>
      </c>
      <c r="G15" s="20">
        <v>11</v>
      </c>
      <c r="H15" s="117">
        <v>90</v>
      </c>
      <c r="I15" s="20">
        <v>520</v>
      </c>
      <c r="J15" s="22">
        <f t="shared" si="1"/>
        <v>110</v>
      </c>
      <c r="K15" s="22">
        <f t="shared" si="1"/>
        <v>100</v>
      </c>
      <c r="L15" s="22">
        <f t="shared" si="1"/>
        <v>100</v>
      </c>
      <c r="M15" s="23"/>
    </row>
    <row r="16" spans="1:13" ht="14.25" customHeight="1">
      <c r="A16" s="24"/>
      <c r="B16" s="27"/>
      <c r="C16" s="69" t="s">
        <v>69</v>
      </c>
      <c r="D16" s="45">
        <v>96</v>
      </c>
      <c r="E16" s="20">
        <v>864</v>
      </c>
      <c r="F16" s="45">
        <v>100</v>
      </c>
      <c r="G16" s="20">
        <v>104</v>
      </c>
      <c r="H16" s="117">
        <v>833</v>
      </c>
      <c r="I16" s="20">
        <v>80</v>
      </c>
      <c r="J16" s="22">
        <f t="shared" si="1"/>
        <v>108.33333333333333</v>
      </c>
      <c r="K16" s="22">
        <f t="shared" si="1"/>
        <v>96.41203703703704</v>
      </c>
      <c r="L16" s="22">
        <f t="shared" si="1"/>
        <v>80</v>
      </c>
      <c r="M16" s="23"/>
    </row>
    <row r="17" spans="1:13" ht="14.25" customHeight="1">
      <c r="A17" s="24"/>
      <c r="B17" s="27"/>
      <c r="C17" s="69" t="s">
        <v>70</v>
      </c>
      <c r="D17" s="45">
        <v>12</v>
      </c>
      <c r="E17" s="20">
        <v>108</v>
      </c>
      <c r="F17" s="45">
        <v>0</v>
      </c>
      <c r="G17" s="20">
        <v>21</v>
      </c>
      <c r="H17" s="117">
        <v>168</v>
      </c>
      <c r="I17" s="20">
        <v>0</v>
      </c>
      <c r="J17" s="22">
        <f t="shared" si="1"/>
        <v>175</v>
      </c>
      <c r="K17" s="22">
        <f t="shared" si="1"/>
        <v>155.55555555555554</v>
      </c>
      <c r="L17" s="20">
        <v>0</v>
      </c>
      <c r="M17" s="23"/>
    </row>
    <row r="18" spans="1:13" ht="14.25" customHeight="1">
      <c r="A18" s="24"/>
      <c r="B18" s="27"/>
      <c r="C18" s="69" t="s">
        <v>71</v>
      </c>
      <c r="D18" s="45">
        <v>2</v>
      </c>
      <c r="E18" s="20">
        <v>18</v>
      </c>
      <c r="F18" s="45">
        <v>800</v>
      </c>
      <c r="G18" s="20">
        <v>3</v>
      </c>
      <c r="H18" s="117">
        <v>24</v>
      </c>
      <c r="I18" s="20">
        <v>770</v>
      </c>
      <c r="J18" s="22">
        <f t="shared" si="1"/>
        <v>150</v>
      </c>
      <c r="K18" s="22">
        <f t="shared" si="1"/>
        <v>133.33333333333334</v>
      </c>
      <c r="L18" s="22">
        <f t="shared" si="1"/>
        <v>96.25</v>
      </c>
      <c r="M18" s="23"/>
    </row>
    <row r="19" spans="1:13" ht="14.25" customHeight="1">
      <c r="A19" s="24"/>
      <c r="B19" s="27"/>
      <c r="C19" s="69" t="s">
        <v>72</v>
      </c>
      <c r="D19" s="45">
        <v>9</v>
      </c>
      <c r="E19" s="20">
        <v>81</v>
      </c>
      <c r="F19" s="45">
        <v>230</v>
      </c>
      <c r="G19" s="20">
        <v>6</v>
      </c>
      <c r="H19" s="117">
        <v>18</v>
      </c>
      <c r="I19" s="20">
        <v>230</v>
      </c>
      <c r="J19" s="22">
        <f t="shared" si="1"/>
        <v>66.66666666666667</v>
      </c>
      <c r="K19" s="22">
        <f t="shared" si="1"/>
        <v>22.22222222222222</v>
      </c>
      <c r="L19" s="22">
        <f t="shared" si="1"/>
        <v>100</v>
      </c>
      <c r="M19" s="23"/>
    </row>
    <row r="20" spans="1:13" ht="14.25" customHeight="1">
      <c r="A20" s="24"/>
      <c r="B20" s="29"/>
      <c r="C20" s="69" t="s">
        <v>73</v>
      </c>
      <c r="D20" s="45">
        <v>42</v>
      </c>
      <c r="E20" s="20">
        <v>432</v>
      </c>
      <c r="F20" s="45">
        <v>200</v>
      </c>
      <c r="G20" s="20">
        <v>10</v>
      </c>
      <c r="H20" s="117">
        <v>309</v>
      </c>
      <c r="I20" s="20">
        <v>150</v>
      </c>
      <c r="J20" s="22">
        <f t="shared" si="1"/>
        <v>23.80952380952381</v>
      </c>
      <c r="K20" s="22">
        <f t="shared" si="1"/>
        <v>71.52777777777777</v>
      </c>
      <c r="L20" s="22">
        <f t="shared" si="1"/>
        <v>75</v>
      </c>
      <c r="M20" s="23"/>
    </row>
    <row r="21" spans="1:13" ht="14.25" customHeight="1">
      <c r="A21" s="24"/>
      <c r="B21" s="27" t="s">
        <v>74</v>
      </c>
      <c r="C21" s="69" t="s">
        <v>75</v>
      </c>
      <c r="D21" s="45">
        <v>420</v>
      </c>
      <c r="E21" s="20">
        <v>2160</v>
      </c>
      <c r="F21" s="147">
        <v>0</v>
      </c>
      <c r="G21" s="20">
        <v>230</v>
      </c>
      <c r="H21" s="117">
        <v>1710</v>
      </c>
      <c r="I21" s="147">
        <v>0</v>
      </c>
      <c r="J21" s="22">
        <f t="shared" si="1"/>
        <v>54.76190476190476</v>
      </c>
      <c r="K21" s="22">
        <f t="shared" si="1"/>
        <v>79.16666666666667</v>
      </c>
      <c r="L21" s="147">
        <v>0</v>
      </c>
      <c r="M21" s="23"/>
    </row>
    <row r="22" spans="1:13" ht="14.25" customHeight="1">
      <c r="A22" s="24"/>
      <c r="B22" s="27"/>
      <c r="C22" s="69" t="s">
        <v>76</v>
      </c>
      <c r="D22" s="45">
        <v>240</v>
      </c>
      <c r="E22" s="20">
        <v>2160</v>
      </c>
      <c r="F22" s="119"/>
      <c r="G22" s="20">
        <v>229</v>
      </c>
      <c r="H22" s="117">
        <v>1769</v>
      </c>
      <c r="I22" s="81"/>
      <c r="J22" s="22">
        <f t="shared" si="1"/>
        <v>95.41666666666667</v>
      </c>
      <c r="K22" s="22">
        <f t="shared" si="1"/>
        <v>81.89814814814815</v>
      </c>
      <c r="L22" s="119"/>
      <c r="M22" s="23"/>
    </row>
    <row r="23" spans="1:13" ht="14.25" customHeight="1">
      <c r="A23" s="24"/>
      <c r="B23" s="29"/>
      <c r="C23" s="69" t="s">
        <v>40</v>
      </c>
      <c r="D23" s="45">
        <v>12</v>
      </c>
      <c r="E23" s="20">
        <v>108</v>
      </c>
      <c r="F23" s="158"/>
      <c r="G23" s="20">
        <v>10</v>
      </c>
      <c r="H23" s="117">
        <v>55</v>
      </c>
      <c r="I23" s="174"/>
      <c r="J23" s="22">
        <f t="shared" si="1"/>
        <v>83.33333333333333</v>
      </c>
      <c r="K23" s="22">
        <f t="shared" si="1"/>
        <v>50.925925925925924</v>
      </c>
      <c r="L23" s="158"/>
      <c r="M23" s="23"/>
    </row>
    <row r="24" spans="1:13" ht="14.25" customHeight="1">
      <c r="A24" s="24"/>
      <c r="B24" s="19" t="s">
        <v>77</v>
      </c>
      <c r="C24" s="69" t="s">
        <v>78</v>
      </c>
      <c r="D24" s="45">
        <v>491</v>
      </c>
      <c r="E24" s="20">
        <v>3388</v>
      </c>
      <c r="F24" s="45">
        <v>0</v>
      </c>
      <c r="G24" s="20">
        <v>487</v>
      </c>
      <c r="H24" s="117">
        <v>2834</v>
      </c>
      <c r="I24" s="20">
        <v>0</v>
      </c>
      <c r="J24" s="22">
        <f t="shared" si="1"/>
        <v>99.18533604887983</v>
      </c>
      <c r="K24" s="22">
        <f t="shared" si="1"/>
        <v>83.64817001180637</v>
      </c>
      <c r="L24" s="20">
        <v>0</v>
      </c>
      <c r="M24" s="23"/>
    </row>
    <row r="25" spans="1:13" ht="14.25" customHeight="1">
      <c r="A25" s="24"/>
      <c r="B25" s="27" t="s">
        <v>79</v>
      </c>
      <c r="C25" s="69" t="s">
        <v>80</v>
      </c>
      <c r="D25" s="45">
        <v>240</v>
      </c>
      <c r="E25" s="20">
        <v>2160</v>
      </c>
      <c r="F25" s="45">
        <v>20</v>
      </c>
      <c r="G25" s="20">
        <v>223</v>
      </c>
      <c r="H25" s="117">
        <v>1673</v>
      </c>
      <c r="I25" s="20">
        <v>20</v>
      </c>
      <c r="J25" s="22">
        <f t="shared" si="1"/>
        <v>92.91666666666667</v>
      </c>
      <c r="K25" s="22">
        <f t="shared" si="1"/>
        <v>77.45370370370371</v>
      </c>
      <c r="L25" s="123">
        <f>(I25*100)/F25</f>
        <v>100</v>
      </c>
      <c r="M25" s="23"/>
    </row>
    <row r="26" spans="1:13" ht="14.25" customHeight="1">
      <c r="A26" s="24"/>
      <c r="B26" s="27"/>
      <c r="C26" s="69" t="s">
        <v>81</v>
      </c>
      <c r="D26" s="45">
        <v>12</v>
      </c>
      <c r="E26" s="20">
        <v>108</v>
      </c>
      <c r="F26" s="45">
        <v>0</v>
      </c>
      <c r="G26" s="20">
        <v>12</v>
      </c>
      <c r="H26" s="117">
        <v>78</v>
      </c>
      <c r="I26" s="20">
        <v>0</v>
      </c>
      <c r="J26" s="22">
        <f t="shared" si="1"/>
        <v>100</v>
      </c>
      <c r="K26" s="22">
        <f t="shared" si="1"/>
        <v>72.22222222222223</v>
      </c>
      <c r="L26" s="123">
        <v>0</v>
      </c>
      <c r="M26" s="23"/>
    </row>
    <row r="27" spans="1:13" ht="14.25" customHeight="1">
      <c r="A27" s="24"/>
      <c r="B27" s="27"/>
      <c r="C27" s="69" t="s">
        <v>82</v>
      </c>
      <c r="D27" s="45">
        <v>48</v>
      </c>
      <c r="E27" s="20">
        <v>432</v>
      </c>
      <c r="F27" s="45">
        <v>200</v>
      </c>
      <c r="G27" s="20">
        <v>46</v>
      </c>
      <c r="H27" s="117">
        <v>334</v>
      </c>
      <c r="I27" s="20">
        <v>200</v>
      </c>
      <c r="J27" s="22">
        <f t="shared" si="1"/>
        <v>95.83333333333333</v>
      </c>
      <c r="K27" s="22">
        <f t="shared" si="1"/>
        <v>77.31481481481481</v>
      </c>
      <c r="L27" s="22">
        <f t="shared" si="1"/>
        <v>100</v>
      </c>
      <c r="M27" s="23"/>
    </row>
    <row r="28" spans="1:13" ht="14.25" customHeight="1">
      <c r="A28" s="24"/>
      <c r="B28" s="29"/>
      <c r="C28" s="69" t="s">
        <v>83</v>
      </c>
      <c r="D28" s="45">
        <v>240</v>
      </c>
      <c r="E28" s="20">
        <v>2160</v>
      </c>
      <c r="F28" s="45">
        <v>60</v>
      </c>
      <c r="G28" s="20">
        <v>248</v>
      </c>
      <c r="H28" s="117">
        <v>1877</v>
      </c>
      <c r="I28" s="20">
        <v>60</v>
      </c>
      <c r="J28" s="22">
        <f t="shared" si="1"/>
        <v>103.33333333333333</v>
      </c>
      <c r="K28" s="22">
        <f t="shared" si="1"/>
        <v>86.89814814814815</v>
      </c>
      <c r="L28" s="22">
        <f t="shared" si="1"/>
        <v>100</v>
      </c>
      <c r="M28" s="23"/>
    </row>
    <row r="29" spans="1:13" ht="14.25" customHeight="1">
      <c r="A29" s="24"/>
      <c r="B29" s="27" t="s">
        <v>84</v>
      </c>
      <c r="C29" s="69" t="s">
        <v>85</v>
      </c>
      <c r="D29" s="45">
        <v>4</v>
      </c>
      <c r="E29" s="20">
        <v>36</v>
      </c>
      <c r="F29" s="45">
        <v>30</v>
      </c>
      <c r="G29" s="20">
        <v>4</v>
      </c>
      <c r="H29" s="117">
        <v>8</v>
      </c>
      <c r="I29" s="20">
        <v>30</v>
      </c>
      <c r="J29" s="22">
        <f t="shared" si="1"/>
        <v>100</v>
      </c>
      <c r="K29" s="22">
        <f t="shared" si="1"/>
        <v>22.22222222222222</v>
      </c>
      <c r="L29" s="22">
        <f t="shared" si="1"/>
        <v>100</v>
      </c>
      <c r="M29" s="23"/>
    </row>
    <row r="30" spans="1:13" ht="14.25" customHeight="1">
      <c r="A30" s="24"/>
      <c r="B30" s="27"/>
      <c r="C30" s="69" t="s">
        <v>86</v>
      </c>
      <c r="D30" s="45">
        <v>2</v>
      </c>
      <c r="E30" s="20">
        <v>18</v>
      </c>
      <c r="F30" s="45">
        <v>0</v>
      </c>
      <c r="G30" s="20">
        <v>2</v>
      </c>
      <c r="H30" s="117">
        <v>15</v>
      </c>
      <c r="I30" s="20">
        <v>0</v>
      </c>
      <c r="J30" s="22">
        <f t="shared" si="1"/>
        <v>100</v>
      </c>
      <c r="K30" s="22">
        <f t="shared" si="1"/>
        <v>83.33333333333333</v>
      </c>
      <c r="L30" s="20">
        <v>0</v>
      </c>
      <c r="M30" s="23"/>
    </row>
    <row r="31" spans="1:13" ht="14.25" customHeight="1">
      <c r="A31" s="24"/>
      <c r="B31" s="27"/>
      <c r="C31" s="69" t="s">
        <v>87</v>
      </c>
      <c r="D31" s="45">
        <v>12</v>
      </c>
      <c r="E31" s="20">
        <v>108</v>
      </c>
      <c r="F31" s="45">
        <v>0</v>
      </c>
      <c r="G31" s="20">
        <v>13</v>
      </c>
      <c r="H31" s="117">
        <v>104</v>
      </c>
      <c r="I31" s="20">
        <v>0</v>
      </c>
      <c r="J31" s="22">
        <f t="shared" si="1"/>
        <v>108.33333333333333</v>
      </c>
      <c r="K31" s="22">
        <f t="shared" si="1"/>
        <v>96.29629629629629</v>
      </c>
      <c r="L31" s="20">
        <v>0</v>
      </c>
      <c r="M31" s="23"/>
    </row>
    <row r="32" spans="1:13" ht="14.25" customHeight="1">
      <c r="A32" s="24"/>
      <c r="B32" s="27"/>
      <c r="C32" s="69" t="s">
        <v>88</v>
      </c>
      <c r="D32" s="45">
        <v>2</v>
      </c>
      <c r="E32" s="20">
        <v>10</v>
      </c>
      <c r="F32" s="45">
        <v>20</v>
      </c>
      <c r="G32" s="20">
        <v>2</v>
      </c>
      <c r="H32" s="117">
        <v>8</v>
      </c>
      <c r="I32" s="20">
        <v>20</v>
      </c>
      <c r="J32" s="22">
        <f t="shared" si="1"/>
        <v>100</v>
      </c>
      <c r="K32" s="22">
        <f t="shared" si="1"/>
        <v>80</v>
      </c>
      <c r="L32" s="22">
        <f t="shared" si="1"/>
        <v>100</v>
      </c>
      <c r="M32" s="23"/>
    </row>
    <row r="33" spans="1:13" ht="14.25" customHeight="1">
      <c r="A33" s="24"/>
      <c r="B33" s="29"/>
      <c r="C33" s="69" t="s">
        <v>89</v>
      </c>
      <c r="D33" s="56">
        <v>4</v>
      </c>
      <c r="E33" s="41">
        <v>0</v>
      </c>
      <c r="F33" s="56">
        <v>0</v>
      </c>
      <c r="G33" s="41">
        <v>1</v>
      </c>
      <c r="H33" s="124">
        <v>1</v>
      </c>
      <c r="I33" s="41">
        <v>0</v>
      </c>
      <c r="J33" s="22">
        <f t="shared" si="1"/>
        <v>25</v>
      </c>
      <c r="K33" s="22">
        <v>0</v>
      </c>
      <c r="L33" s="20">
        <v>0</v>
      </c>
      <c r="M33" s="23"/>
    </row>
    <row r="34" spans="1:13" ht="14.25" customHeight="1" thickBot="1">
      <c r="A34" s="30"/>
      <c r="B34" s="12" t="s">
        <v>57</v>
      </c>
      <c r="C34" s="76" t="s">
        <v>57</v>
      </c>
      <c r="D34" s="48">
        <v>102</v>
      </c>
      <c r="E34" s="32">
        <v>909</v>
      </c>
      <c r="F34" s="48">
        <v>0</v>
      </c>
      <c r="G34" s="32">
        <v>114</v>
      </c>
      <c r="H34" s="84">
        <v>1060</v>
      </c>
      <c r="I34" s="32">
        <v>0</v>
      </c>
      <c r="J34" s="33">
        <f t="shared" si="1"/>
        <v>111.76470588235294</v>
      </c>
      <c r="K34" s="33">
        <f t="shared" si="1"/>
        <v>116.6116611661166</v>
      </c>
      <c r="L34" s="32">
        <v>0</v>
      </c>
      <c r="M34" s="35"/>
    </row>
  </sheetData>
  <mergeCells count="21">
    <mergeCell ref="L8:L10"/>
    <mergeCell ref="L21:L23"/>
    <mergeCell ref="I8:I10"/>
    <mergeCell ref="I21:I23"/>
    <mergeCell ref="I11:I12"/>
    <mergeCell ref="L11:L12"/>
    <mergeCell ref="F21:F23"/>
    <mergeCell ref="B5:C5"/>
    <mergeCell ref="B6:C6"/>
    <mergeCell ref="F8:F10"/>
    <mergeCell ref="B7:C7"/>
    <mergeCell ref="F11:F12"/>
    <mergeCell ref="A2:M2"/>
    <mergeCell ref="D5:F5"/>
    <mergeCell ref="G5:I5"/>
    <mergeCell ref="J5:L5"/>
    <mergeCell ref="M5:M6"/>
    <mergeCell ref="D6:E6"/>
    <mergeCell ref="G6:H6"/>
    <mergeCell ref="J6:K6"/>
    <mergeCell ref="L4:M4"/>
  </mergeCells>
  <printOptions/>
  <pageMargins left="0.35433070866141736" right="0.35433070866141736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기본값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기본값</dc:creator>
  <cp:keywords/>
  <dc:description/>
  <cp:lastModifiedBy>기본값</cp:lastModifiedBy>
  <cp:lastPrinted>2006-01-27T07:12:42Z</cp:lastPrinted>
  <dcterms:created xsi:type="dcterms:W3CDTF">2005-04-04T07:00:50Z</dcterms:created>
  <dcterms:modified xsi:type="dcterms:W3CDTF">2006-01-27T07:13:02Z</dcterms:modified>
  <cp:category/>
  <cp:version/>
  <cp:contentType/>
  <cp:contentStatus/>
</cp:coreProperties>
</file>